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ufgabe 1) a)" sheetId="1" r:id="rId1"/>
    <sheet name="Höhenverlauf über die Zeit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<sst xmlns="http://schemas.openxmlformats.org/spreadsheetml/2006/main" count="62" uniqueCount="58">
  <si>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kg</t>
  </si>
  <si>
    <t>H=</t>
  </si>
  <si>
    <r>
      <t>m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=</t>
    </r>
  </si>
  <si>
    <r>
      <t>A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</si>
  <si>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Sys</t>
    </r>
    <r>
      <rPr>
        <sz val="11"/>
        <color theme="1"/>
        <rFont val="Calibri"/>
        <family val="2"/>
      </rPr>
      <t>=</t>
    </r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</si>
  <si>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=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</si>
  <si>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</si>
  <si>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T=</t>
  </si>
  <si>
    <t>K</t>
  </si>
  <si>
    <t>Kräftegleichgewicht</t>
  </si>
  <si>
    <t>g=</t>
  </si>
  <si>
    <r>
      <t>m/s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</si>
  <si>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*g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</si>
  <si>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</si>
  <si>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V</t>
    </r>
    <r>
      <rPr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=</t>
    </r>
  </si>
  <si>
    <t>M =</t>
  </si>
  <si>
    <t>g/mol</t>
  </si>
  <si>
    <t>n =</t>
  </si>
  <si>
    <t>Pa</t>
  </si>
  <si>
    <t>mol</t>
  </si>
  <si>
    <t>m=</t>
  </si>
  <si>
    <t>p*A</t>
  </si>
  <si>
    <r>
      <t>p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*A</t>
    </r>
  </si>
  <si>
    <r>
      <t>F</t>
    </r>
    <r>
      <rPr>
        <vertAlign val="subscript"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-F</t>
    </r>
    <r>
      <rPr>
        <vertAlign val="subscript"/>
        <sz val="11"/>
        <color indexed="8"/>
        <rFont val="Calibri"/>
        <family val="2"/>
      </rPr>
      <t>pU</t>
    </r>
  </si>
  <si>
    <t>h / m</t>
  </si>
  <si>
    <t>T / K</t>
  </si>
  <si>
    <t>P / Pa</t>
  </si>
  <si>
    <r>
      <t xml:space="preserve">k </t>
    </r>
    <r>
      <rPr>
        <sz val="11"/>
        <color theme="1"/>
        <rFont val="Calibri"/>
        <family val="2"/>
      </rPr>
      <t>=</t>
    </r>
  </si>
  <si>
    <t>V / m^3</t>
  </si>
  <si>
    <t>t / s</t>
  </si>
  <si>
    <r>
      <t>D</t>
    </r>
    <r>
      <rPr>
        <sz val="11"/>
        <color theme="1"/>
        <rFont val="Calibri"/>
        <family val="2"/>
      </rPr>
      <t xml:space="preserve"> t =</t>
    </r>
  </si>
  <si>
    <t>s</t>
  </si>
  <si>
    <r>
      <t>R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</si>
  <si>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</si>
  <si>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 =</t>
    </r>
  </si>
  <si>
    <t>Beginn</t>
  </si>
  <si>
    <t>Ziel</t>
  </si>
  <si>
    <t>a / (m/s^2)</t>
  </si>
  <si>
    <t>v / (m/s)</t>
  </si>
  <si>
    <r>
      <t>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=</t>
    </r>
  </si>
  <si>
    <t>N</t>
  </si>
  <si>
    <t>Hausarbeit - Aufgabe 1) b)</t>
  </si>
  <si>
    <t>J/(kg*K)</t>
  </si>
  <si>
    <t>Umgebung:</t>
  </si>
  <si>
    <t>Daten Kolben:</t>
  </si>
  <si>
    <t>Daten Gas (Argon):</t>
  </si>
  <si>
    <t>Isentropexponent:</t>
  </si>
  <si>
    <t>m</t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</si>
  <si>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-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 xml:space="preserve"> - F</t>
    </r>
    <r>
      <rPr>
        <vertAlign val="subscript"/>
        <sz val="11"/>
        <color indexed="8"/>
        <rFont val="Calibri"/>
        <family val="2"/>
      </rPr>
      <t>pu</t>
    </r>
  </si>
  <si>
    <r>
      <t>F</t>
    </r>
    <r>
      <rPr>
        <vertAlign val="subscript"/>
        <sz val="11"/>
        <color indexed="8"/>
        <rFont val="Calibri"/>
        <family val="2"/>
      </rPr>
      <t>Res</t>
    </r>
    <r>
      <rPr>
        <sz val="11"/>
        <color theme="1"/>
        <rFont val="Calibri"/>
        <family val="2"/>
      </rPr>
      <t xml:space="preserve"> = 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</si>
  <si>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 F</t>
    </r>
    <r>
      <rPr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pU</t>
    </r>
    <r>
      <rPr>
        <sz val="11"/>
        <color theme="1"/>
        <rFont val="Calibri"/>
        <family val="2"/>
      </rPr>
      <t>+F</t>
    </r>
    <r>
      <rPr>
        <vertAlign val="subscript"/>
        <sz val="11"/>
        <color indexed="8"/>
        <rFont val="Calibri"/>
        <family val="2"/>
      </rPr>
      <t>arr</t>
    </r>
  </si>
  <si>
    <r>
      <t>F</t>
    </r>
    <r>
      <rPr>
        <vertAlign val="subscript"/>
        <sz val="11"/>
        <color indexed="8"/>
        <rFont val="Calibri"/>
        <family val="2"/>
      </rPr>
      <t xml:space="preserve">K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</si>
  <si>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G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</si>
  <si>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pU </t>
    </r>
    <r>
      <rPr>
        <sz val="11"/>
        <color theme="1"/>
        <rFont val="Calibri"/>
        <family val="2"/>
      </rPr>
      <t>=</t>
    </r>
  </si>
  <si>
    <r>
      <t>F</t>
    </r>
    <r>
      <rPr>
        <vertAlign val="subscript"/>
        <sz val="11"/>
        <color indexed="8"/>
        <rFont val="Calibri"/>
        <family val="2"/>
      </rPr>
      <t xml:space="preserve">Arr </t>
    </r>
    <r>
      <rPr>
        <sz val="11"/>
        <color theme="1"/>
        <rFont val="Calibri"/>
        <family val="2"/>
      </rPr>
      <t>=</t>
    </r>
  </si>
  <si>
    <t>Daten System Beginn:</t>
  </si>
  <si>
    <t>Zeitintervall</t>
  </si>
  <si>
    <r>
      <t>F</t>
    </r>
    <r>
      <rPr>
        <vertAlign val="subscript"/>
        <sz val="11"/>
        <color indexed="8"/>
        <rFont val="Calibri"/>
        <family val="2"/>
      </rPr>
      <t xml:space="preserve">Res </t>
    </r>
    <r>
      <rPr>
        <sz val="11"/>
        <color theme="1"/>
        <rFont val="Calibri"/>
        <family val="2"/>
      </rPr>
      <t>/ 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</si>
</sst>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Symbol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2" xfId="0" applyFill="1" applyBorder="1" applyAlignment="1">
      <alignment/>
    </xf>
    <xf numFmtId="0" fontId="40" fillId="35" borderId="23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Höhenverlauf über die Zeit / h(t)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775"/>
          <c:w val="0.87225"/>
          <c:h val="0.74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'Aufgabe 1) a)'!$B$25:$B$725</c:f>
              <c:numCache>
                <c:ptCount val="701"/>
                <c:pt idx="0">
                  <c:v>0</c:v>
                </c:pt>
                <c:pt idx="1">
                  <c:v>0.01</c:v>
                </c:pt>
              </c:numCache>
            </c:numRef>
          </c:xVal>
          <c:yVal>
            <c:numRef>
              <c:f>'Aufgabe 1) a)'!$C$25:$C$725</c:f>
              <c:numCache>
                <c:ptCount val="701"/>
                <c:pt idx="0">
                  <c:v>2</c:v>
                </c:pt>
                <c:pt idx="1">
                  <c:v>2.0020095</c:v>
                </c:pt>
              </c:numCache>
            </c:numRef>
          </c:yVal>
          <c:smooth val="1"/>
        </c:ser>
        <c:axId val="34828063"/>
        <c:axId val="45017112"/>
      </c:scatterChart>
      <c:val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5017112"/>
        <c:crosses val="autoZero"/>
        <c:crossBetween val="midCat"/>
        <c:dispUnits/>
      </c:val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/ 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4828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B28" sqref="B28"/>
    </sheetView>
  </sheetViews>
  <sheetFormatPr defaultColWidth="11.421875" defaultRowHeight="15"/>
  <cols>
    <col min="1" max="1" width="20.28125" style="0" customWidth="1"/>
  </cols>
  <sheetData>
    <row r="1" ht="15">
      <c r="A1" s="1" t="s">
        <v>41</v>
      </c>
    </row>
    <row r="2" ht="15.75" thickBot="1"/>
    <row r="3" spans="1:7" ht="18">
      <c r="A3" s="2" t="s">
        <v>44</v>
      </c>
      <c r="B3" s="3" t="s">
        <v>2</v>
      </c>
      <c r="C3" s="15">
        <v>1000</v>
      </c>
      <c r="D3" s="4" t="s">
        <v>0</v>
      </c>
      <c r="G3" t="s">
        <v>9</v>
      </c>
    </row>
    <row r="4" spans="1:7" ht="18.75">
      <c r="A4" s="5"/>
      <c r="B4" s="6" t="s">
        <v>3</v>
      </c>
      <c r="C4" s="16">
        <v>0.1</v>
      </c>
      <c r="D4" s="7" t="s">
        <v>6</v>
      </c>
      <c r="G4" t="s">
        <v>35</v>
      </c>
    </row>
    <row r="5" spans="1:7" ht="18">
      <c r="A5" s="5"/>
      <c r="B5" s="6" t="s">
        <v>1</v>
      </c>
      <c r="C5" s="16">
        <v>2</v>
      </c>
      <c r="D5" s="7" t="s">
        <v>47</v>
      </c>
      <c r="G5" t="s">
        <v>50</v>
      </c>
    </row>
    <row r="6" spans="1:8" ht="18.75" thickBot="1">
      <c r="A6" s="8"/>
      <c r="B6" s="9" t="s">
        <v>39</v>
      </c>
      <c r="C6" s="17">
        <f>C3*C10</f>
        <v>9810</v>
      </c>
      <c r="D6" s="10" t="s">
        <v>40</v>
      </c>
      <c r="G6" t="s">
        <v>51</v>
      </c>
      <c r="H6" t="s">
        <v>21</v>
      </c>
    </row>
    <row r="7" spans="1:8" ht="18">
      <c r="A7" s="2" t="s">
        <v>55</v>
      </c>
      <c r="B7" s="3" t="s">
        <v>4</v>
      </c>
      <c r="C7" s="15">
        <v>600000</v>
      </c>
      <c r="D7" s="4" t="s">
        <v>18</v>
      </c>
      <c r="G7" t="s">
        <v>52</v>
      </c>
      <c r="H7" t="s">
        <v>12</v>
      </c>
    </row>
    <row r="8" spans="1:8" ht="18.75" thickBot="1">
      <c r="A8" s="11"/>
      <c r="B8" s="12" t="s">
        <v>7</v>
      </c>
      <c r="C8" s="18">
        <v>300</v>
      </c>
      <c r="D8" s="13" t="s">
        <v>8</v>
      </c>
      <c r="G8" t="s">
        <v>53</v>
      </c>
      <c r="H8" t="s">
        <v>22</v>
      </c>
    </row>
    <row r="9" spans="1:8" ht="18">
      <c r="A9" s="23" t="s">
        <v>43</v>
      </c>
      <c r="B9" s="24" t="s">
        <v>5</v>
      </c>
      <c r="C9" s="25">
        <v>100000</v>
      </c>
      <c r="D9" s="26" t="s">
        <v>18</v>
      </c>
      <c r="G9" t="s">
        <v>54</v>
      </c>
      <c r="H9" t="s">
        <v>23</v>
      </c>
    </row>
    <row r="10" spans="1:4" ht="18" thickBot="1">
      <c r="A10" s="11"/>
      <c r="B10" s="12" t="s">
        <v>10</v>
      </c>
      <c r="C10" s="18">
        <v>9.81</v>
      </c>
      <c r="D10" s="13" t="s">
        <v>11</v>
      </c>
    </row>
    <row r="11" spans="1:7" ht="18.75">
      <c r="A11" s="2" t="s">
        <v>45</v>
      </c>
      <c r="B11" s="3" t="s">
        <v>14</v>
      </c>
      <c r="C11" s="15">
        <f>0.2</f>
        <v>0.2</v>
      </c>
      <c r="D11" s="4" t="s">
        <v>13</v>
      </c>
      <c r="G11" t="s">
        <v>36</v>
      </c>
    </row>
    <row r="12" spans="1:8" ht="18">
      <c r="A12" s="5"/>
      <c r="B12" s="6" t="s">
        <v>15</v>
      </c>
      <c r="C12" s="16">
        <v>39.948</v>
      </c>
      <c r="D12" s="7" t="s">
        <v>16</v>
      </c>
      <c r="G12" t="s">
        <v>49</v>
      </c>
      <c r="H12" t="s">
        <v>48</v>
      </c>
    </row>
    <row r="13" spans="1:4" ht="18">
      <c r="A13" s="5"/>
      <c r="B13" s="6" t="s">
        <v>32</v>
      </c>
      <c r="C13" s="16">
        <f>8.314/($C$12/1000)</f>
        <v>208.1205567237409</v>
      </c>
      <c r="D13" s="7" t="s">
        <v>42</v>
      </c>
    </row>
    <row r="14" spans="1:4" ht="18">
      <c r="A14" s="5"/>
      <c r="B14" s="6" t="s">
        <v>33</v>
      </c>
      <c r="C14" s="16">
        <v>523</v>
      </c>
      <c r="D14" s="7" t="s">
        <v>42</v>
      </c>
    </row>
    <row r="15" spans="1:4" ht="18">
      <c r="A15" s="5"/>
      <c r="B15" s="6" t="s">
        <v>34</v>
      </c>
      <c r="C15" s="16">
        <f>C14-C13</f>
        <v>314.8794432762591</v>
      </c>
      <c r="D15" s="7" t="s">
        <v>42</v>
      </c>
    </row>
    <row r="16" spans="1:4" ht="15">
      <c r="A16" s="5"/>
      <c r="B16" s="6" t="s">
        <v>17</v>
      </c>
      <c r="C16" s="16">
        <f>($C$7*$C$11)/(8.314*$C$8)</f>
        <v>48.111618955977875</v>
      </c>
      <c r="D16" s="7" t="s">
        <v>19</v>
      </c>
    </row>
    <row r="17" spans="1:4" ht="15">
      <c r="A17" s="5"/>
      <c r="B17" s="6" t="s">
        <v>20</v>
      </c>
      <c r="C17" s="16">
        <f>($C$16*$C$12)/1000</f>
        <v>1.9219629540534042</v>
      </c>
      <c r="D17" s="7" t="s">
        <v>0</v>
      </c>
    </row>
    <row r="18" spans="1:4" ht="15.75" thickBot="1">
      <c r="A18" s="11" t="s">
        <v>46</v>
      </c>
      <c r="B18" s="14" t="s">
        <v>27</v>
      </c>
      <c r="C18" s="18">
        <f>$C$14/$C$15</f>
        <v>1.660953139901059</v>
      </c>
      <c r="D18" s="13"/>
    </row>
    <row r="20" ht="15.75" thickBot="1"/>
    <row r="21" spans="1:4" ht="15.75" thickBot="1">
      <c r="A21" s="19" t="s">
        <v>56</v>
      </c>
      <c r="B21" s="20" t="s">
        <v>30</v>
      </c>
      <c r="C21" s="21">
        <v>0.01</v>
      </c>
      <c r="D21" s="22" t="s">
        <v>31</v>
      </c>
    </row>
    <row r="24" spans="2:9" ht="18">
      <c r="B24" t="s">
        <v>29</v>
      </c>
      <c r="C24" t="s">
        <v>24</v>
      </c>
      <c r="D24" t="s">
        <v>25</v>
      </c>
      <c r="E24" t="s">
        <v>26</v>
      </c>
      <c r="F24" t="s">
        <v>28</v>
      </c>
      <c r="G24" t="s">
        <v>57</v>
      </c>
      <c r="H24" t="s">
        <v>38</v>
      </c>
      <c r="I24" t="s">
        <v>37</v>
      </c>
    </row>
    <row r="25" spans="2:9" ht="15">
      <c r="B25">
        <v>0</v>
      </c>
      <c r="C25">
        <v>2</v>
      </c>
      <c r="D25">
        <v>300</v>
      </c>
      <c r="E25">
        <v>600000</v>
      </c>
      <c r="F25">
        <f>$C$4*C25</f>
        <v>0.2</v>
      </c>
      <c r="G25">
        <f>((E25-$C$9)*$C$4)-$C$6</f>
        <v>40190</v>
      </c>
      <c r="H25">
        <v>0</v>
      </c>
      <c r="I25">
        <v>0</v>
      </c>
    </row>
    <row r="26" spans="2:9" ht="15">
      <c r="B26">
        <f aca="true" t="shared" si="0" ref="B26:B89">B25+$C$21</f>
        <v>0.01</v>
      </c>
      <c r="C26">
        <f>(H25*$C$21)+C25+0.5*I26*$C$21^2</f>
        <v>2.0020095</v>
      </c>
      <c r="D26">
        <f>D25*(E26/E25)^(($C$18-1)/$C$18)</f>
        <v>299.80093829171557</v>
      </c>
      <c r="E26">
        <f>((D25*F25^($C$18-1)*$C$17*$C$13)/(F26*F26^($C$18-1)))</f>
        <v>599000.0313019806</v>
      </c>
      <c r="F26">
        <f>$C$4*C26</f>
        <v>0.20020095000000004</v>
      </c>
      <c r="G26">
        <f>((E26-$C$9)*$C$4)-$C$6</f>
        <v>40090.00313019806</v>
      </c>
      <c r="H26">
        <f>(I26*$C$21)+H25</f>
        <v>0.4019</v>
      </c>
      <c r="I26">
        <f>G25/$C$3</f>
        <v>40.19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Spreng</cp:lastModifiedBy>
  <dcterms:created xsi:type="dcterms:W3CDTF">2014-11-11T08:13:18Z</dcterms:created>
  <dcterms:modified xsi:type="dcterms:W3CDTF">2014-12-05T16:29:55Z</dcterms:modified>
  <cp:category/>
  <cp:version/>
  <cp:contentType/>
  <cp:contentStatus/>
</cp:coreProperties>
</file>