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<sst xmlns="http://schemas.openxmlformats.org/spreadsheetml/2006/main" count="36" uniqueCount="29">
  <si>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Bauteile</t>
  </si>
  <si>
    <r>
      <rPr>
        <b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>Cu1</t>
    </r>
  </si>
  <si>
    <r>
      <rPr>
        <b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</rPr>
      <t>L1</t>
    </r>
  </si>
  <si>
    <r>
      <rPr>
        <b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>Fe</t>
    </r>
  </si>
  <si>
    <r>
      <rPr>
        <b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</rPr>
      <t>h</t>
    </r>
  </si>
  <si>
    <r>
      <rPr>
        <b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>Cu2'</t>
    </r>
  </si>
  <si>
    <r>
      <rPr>
        <b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</rPr>
      <t>L2'</t>
    </r>
  </si>
  <si>
    <t>Komplexezahl</t>
  </si>
  <si>
    <r>
      <rPr>
        <b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>L</t>
    </r>
  </si>
  <si>
    <t>Realteil</t>
  </si>
  <si>
    <t>Imagniärteil</t>
  </si>
  <si>
    <t>Komplex-Polar</t>
  </si>
  <si>
    <t>ü:</t>
  </si>
  <si>
    <t>Komplex</t>
  </si>
  <si>
    <t>Phasenwinkel</t>
  </si>
  <si>
    <t>Ersatzwiderstand</t>
  </si>
  <si>
    <t>Ergebnisse</t>
  </si>
  <si>
    <r>
      <rPr>
        <b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>L'</t>
    </r>
  </si>
  <si>
    <r>
      <rPr>
        <b/>
        <u val="single"/>
        <sz val="11"/>
        <color indexed="8"/>
        <rFont val="Calibri"/>
        <family val="2"/>
      </rPr>
      <t>U</t>
    </r>
    <r>
      <rPr>
        <sz val="11"/>
        <color theme="1"/>
        <rFont val="Calibri"/>
        <family val="2"/>
      </rPr>
      <t>1</t>
    </r>
  </si>
  <si>
    <r>
      <rPr>
        <u val="single"/>
        <sz val="11"/>
        <color indexed="8"/>
        <rFont val="Calibri"/>
        <family val="2"/>
      </rPr>
      <t>Z</t>
    </r>
    <r>
      <rPr>
        <sz val="11"/>
        <color theme="1"/>
        <rFont val="Calibri"/>
        <family val="2"/>
      </rPr>
      <t>1</t>
    </r>
    <r>
      <rPr>
        <i/>
        <sz val="11"/>
        <color indexed="8"/>
        <rFont val="Calibri"/>
        <family val="2"/>
      </rPr>
      <t xml:space="preserve"> (XL2'+RL'+RCU2')</t>
    </r>
  </si>
  <si>
    <r>
      <rPr>
        <u val="single"/>
        <sz val="11"/>
        <color indexed="8"/>
        <rFont val="Calibri"/>
        <family val="2"/>
      </rPr>
      <t>Z</t>
    </r>
    <r>
      <rPr>
        <sz val="11"/>
        <color theme="1"/>
        <rFont val="Calibri"/>
        <family val="2"/>
      </rPr>
      <t xml:space="preserve">2 </t>
    </r>
    <r>
      <rPr>
        <i/>
        <sz val="11"/>
        <color indexed="8"/>
        <rFont val="Calibri"/>
        <family val="2"/>
      </rPr>
      <t>(RFe+Xh+</t>
    </r>
    <r>
      <rPr>
        <i/>
        <u val="single"/>
        <sz val="11"/>
        <color indexed="8"/>
        <rFont val="Calibri"/>
        <family val="2"/>
      </rPr>
      <t>Z</t>
    </r>
    <r>
      <rPr>
        <i/>
        <sz val="11"/>
        <color indexed="8"/>
        <rFont val="Calibri"/>
        <family val="2"/>
      </rPr>
      <t>1) parallel</t>
    </r>
  </si>
  <si>
    <r>
      <rPr>
        <u val="single"/>
        <sz val="11"/>
        <color indexed="8"/>
        <rFont val="Calibri"/>
        <family val="2"/>
      </rPr>
      <t>Z</t>
    </r>
    <r>
      <rPr>
        <sz val="11"/>
        <color theme="1"/>
        <rFont val="Calibri"/>
        <family val="2"/>
      </rPr>
      <t>3</t>
    </r>
    <r>
      <rPr>
        <i/>
        <sz val="11"/>
        <color indexed="8"/>
        <rFont val="Calibri"/>
        <family val="2"/>
      </rPr>
      <t xml:space="preserve"> (RCu1+XL1+</t>
    </r>
    <r>
      <rPr>
        <i/>
        <u val="single"/>
        <sz val="11"/>
        <color indexed="8"/>
        <rFont val="Calibri"/>
        <family val="2"/>
      </rPr>
      <t>Z</t>
    </r>
    <r>
      <rPr>
        <i/>
        <sz val="11"/>
        <color indexed="8"/>
        <rFont val="Calibri"/>
        <family val="2"/>
      </rPr>
      <t>2)</t>
    </r>
  </si>
  <si>
    <r>
      <rPr>
        <u val="single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 xml:space="preserve">ges </t>
    </r>
    <r>
      <rPr>
        <i/>
        <sz val="11"/>
        <color indexed="8"/>
        <rFont val="Calibri"/>
        <family val="2"/>
      </rPr>
      <t>(</t>
    </r>
    <r>
      <rPr>
        <i/>
        <u val="single"/>
        <sz val="11"/>
        <color indexed="8"/>
        <rFont val="Calibri"/>
        <family val="2"/>
      </rPr>
      <t>U</t>
    </r>
    <r>
      <rPr>
        <i/>
        <sz val="11"/>
        <color indexed="8"/>
        <rFont val="Calibri"/>
        <family val="2"/>
      </rPr>
      <t>1/</t>
    </r>
    <r>
      <rPr>
        <i/>
        <u val="single"/>
        <sz val="11"/>
        <color indexed="8"/>
        <rFont val="Calibri"/>
        <family val="2"/>
      </rPr>
      <t>Z</t>
    </r>
    <r>
      <rPr>
        <i/>
        <sz val="11"/>
        <color indexed="8"/>
        <rFont val="Calibri"/>
        <family val="2"/>
      </rPr>
      <t>3)</t>
    </r>
  </si>
  <si>
    <r>
      <rPr>
        <u val="single"/>
        <sz val="11"/>
        <color indexed="8"/>
        <rFont val="Calibri"/>
        <family val="2"/>
      </rPr>
      <t>U</t>
    </r>
    <r>
      <rPr>
        <sz val="11"/>
        <color theme="1"/>
        <rFont val="Calibri"/>
        <family val="2"/>
      </rPr>
      <t xml:space="preserve">z3 </t>
    </r>
    <r>
      <rPr>
        <i/>
        <sz val="11"/>
        <color indexed="8"/>
        <rFont val="Calibri"/>
        <family val="2"/>
      </rPr>
      <t>(</t>
    </r>
    <r>
      <rPr>
        <i/>
        <u val="single"/>
        <sz val="11"/>
        <color indexed="8"/>
        <rFont val="Calibri"/>
        <family val="2"/>
      </rPr>
      <t>Z</t>
    </r>
    <r>
      <rPr>
        <i/>
        <sz val="11"/>
        <color indexed="8"/>
        <rFont val="Calibri"/>
        <family val="2"/>
      </rPr>
      <t>2*</t>
    </r>
    <r>
      <rPr>
        <i/>
        <u val="single"/>
        <sz val="11"/>
        <color indexed="8"/>
        <rFont val="Calibri"/>
        <family val="2"/>
      </rPr>
      <t>I</t>
    </r>
    <r>
      <rPr>
        <i/>
        <sz val="11"/>
        <color indexed="8"/>
        <rFont val="Calibri"/>
        <family val="2"/>
      </rPr>
      <t>ges)</t>
    </r>
  </si>
  <si>
    <r>
      <rPr>
        <u val="single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2'</t>
    </r>
    <r>
      <rPr>
        <i/>
        <sz val="11"/>
        <color indexed="8"/>
        <rFont val="Calibri"/>
        <family val="2"/>
      </rPr>
      <t xml:space="preserve"> (</t>
    </r>
    <r>
      <rPr>
        <i/>
        <u val="single"/>
        <sz val="11"/>
        <color indexed="8"/>
        <rFont val="Calibri"/>
        <family val="2"/>
      </rPr>
      <t>U</t>
    </r>
    <r>
      <rPr>
        <i/>
        <sz val="11"/>
        <color indexed="8"/>
        <rFont val="Calibri"/>
        <family val="2"/>
      </rPr>
      <t>z3/</t>
    </r>
    <r>
      <rPr>
        <i/>
        <u val="single"/>
        <sz val="11"/>
        <color indexed="8"/>
        <rFont val="Calibri"/>
        <family val="2"/>
      </rPr>
      <t>Z</t>
    </r>
    <r>
      <rPr>
        <i/>
        <sz val="11"/>
        <color indexed="8"/>
        <rFont val="Calibri"/>
        <family val="2"/>
      </rPr>
      <t>2)</t>
    </r>
  </si>
  <si>
    <r>
      <rPr>
        <u val="single"/>
        <sz val="11"/>
        <color indexed="8"/>
        <rFont val="Calibri"/>
        <family val="2"/>
      </rPr>
      <t>U</t>
    </r>
    <r>
      <rPr>
        <sz val="11"/>
        <color theme="1"/>
        <rFont val="Calibri"/>
        <family val="2"/>
      </rPr>
      <t xml:space="preserve">2' </t>
    </r>
    <r>
      <rPr>
        <i/>
        <sz val="11"/>
        <color indexed="8"/>
        <rFont val="Calibri"/>
        <family val="2"/>
      </rPr>
      <t>(RL'*</t>
    </r>
    <r>
      <rPr>
        <i/>
        <u val="single"/>
        <sz val="11"/>
        <color indexed="8"/>
        <rFont val="Calibri"/>
        <family val="2"/>
      </rPr>
      <t>I</t>
    </r>
    <r>
      <rPr>
        <i/>
        <sz val="11"/>
        <color indexed="8"/>
        <rFont val="Calibri"/>
        <family val="2"/>
      </rPr>
      <t>2')</t>
    </r>
  </si>
  <si>
    <t>Rote Werte werden berechnet und dürfen nicht verändert werden!</t>
  </si>
  <si>
    <r>
      <rPr>
        <b/>
        <u val="single"/>
        <sz val="11"/>
        <color indexed="8"/>
        <rFont val="Calibri"/>
        <family val="2"/>
      </rPr>
      <t>U</t>
    </r>
    <r>
      <rPr>
        <sz val="11"/>
        <color theme="1"/>
        <rFont val="Calibri"/>
        <family val="2"/>
      </rPr>
      <t xml:space="preserve">2 </t>
    </r>
    <r>
      <rPr>
        <i/>
        <sz val="11"/>
        <color indexed="8"/>
        <rFont val="Calibri"/>
        <family val="2"/>
      </rPr>
      <t>(U2'/ü)</t>
    </r>
  </si>
  <si>
    <r>
      <rPr>
        <u val="single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 xml:space="preserve">2 </t>
    </r>
    <r>
      <rPr>
        <i/>
        <sz val="11"/>
        <color indexed="8"/>
        <rFont val="Calibri"/>
        <family val="2"/>
      </rPr>
      <t>(I2'*ü)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</si>
</sst>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0&quot;°&quot;"/>
    <numFmt numFmtId="165" formatCode="0.000&quot;°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0" xfId="0" applyFont="1" applyAlignment="1">
      <alignment/>
    </xf>
    <xf numFmtId="0" fontId="29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164" fontId="39" fillId="0" borderId="0" xfId="0" applyNumberFormat="1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165" fontId="39" fillId="0" borderId="17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left"/>
    </xf>
    <xf numFmtId="0" fontId="39" fillId="0" borderId="19" xfId="0" applyFont="1" applyBorder="1" applyAlignment="1">
      <alignment/>
    </xf>
    <xf numFmtId="0" fontId="39" fillId="0" borderId="21" xfId="0" applyFont="1" applyBorder="1" applyAlignment="1">
      <alignment/>
    </xf>
    <xf numFmtId="165" fontId="39" fillId="0" borderId="19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39" fillId="0" borderId="23" xfId="0" applyFont="1" applyBorder="1" applyAlignment="1">
      <alignment/>
    </xf>
    <xf numFmtId="0" fontId="41" fillId="0" borderId="0" xfId="0" applyFont="1" applyAlignment="1">
      <alignment/>
    </xf>
    <xf numFmtId="0" fontId="39" fillId="0" borderId="18" xfId="0" applyFont="1" applyBorder="1" applyAlignment="1">
      <alignment horizontal="center"/>
    </xf>
    <xf numFmtId="0" fontId="39" fillId="0" borderId="18" xfId="0" applyFont="1" applyBorder="1" applyAlignment="1">
      <alignment horizontal="left"/>
    </xf>
    <xf numFmtId="0" fontId="39" fillId="0" borderId="23" xfId="0" applyFont="1" applyBorder="1" applyAlignment="1">
      <alignment horizontal="left"/>
    </xf>
    <xf numFmtId="0" fontId="39" fillId="0" borderId="21" xfId="0" applyFont="1" applyBorder="1" applyAlignment="1">
      <alignment horizontal="center"/>
    </xf>
    <xf numFmtId="0" fontId="39" fillId="0" borderId="21" xfId="0" applyFont="1" applyBorder="1" applyAlignment="1">
      <alignment horizontal="left"/>
    </xf>
    <xf numFmtId="0" fontId="39" fillId="0" borderId="24" xfId="0" applyFont="1" applyBorder="1" applyAlignment="1">
      <alignment horizontal="left"/>
    </xf>
    <xf numFmtId="0" fontId="39" fillId="0" borderId="24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0" fillId="0" borderId="11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809625</xdr:colOff>
      <xdr:row>17</xdr:row>
      <xdr:rowOff>142875</xdr:rowOff>
    </xdr:from>
    <xdr:to>
      <xdr:col>9</xdr:col>
      <xdr:colOff>1104900</xdr:colOff>
      <xdr:row>29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3390900"/>
          <a:ext cx="58293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2" width="13.28125" style="5" customWidth="1"/>
    <col min="3" max="3" width="18.8515625" style="5" customWidth="1"/>
    <col min="4" max="4" width="18.421875" style="5" customWidth="1"/>
    <col min="5" max="5" width="15.00390625" style="5" customWidth="1"/>
    <col min="6" max="6" width="13.28125" style="5" customWidth="1"/>
    <col min="7" max="7" width="19.00390625" style="5" customWidth="1"/>
    <col min="8" max="8" width="22.57421875" style="5" customWidth="1"/>
    <col min="9" max="9" width="41.421875" style="5" customWidth="1"/>
    <col min="10" max="10" width="20.28125" style="5" customWidth="1"/>
    <col min="11" max="11" width="19.140625" style="5" customWidth="1"/>
    <col min="12" max="12" width="16.28125" style="5" customWidth="1"/>
    <col min="13" max="16384" width="9.140625" style="5" customWidth="1"/>
  </cols>
  <sheetData>
    <row r="1" spans="1:12" ht="15">
      <c r="A1" s="1" t="s">
        <v>0</v>
      </c>
      <c r="B1" s="1" t="s">
        <v>9</v>
      </c>
      <c r="C1" s="2" t="s">
        <v>10</v>
      </c>
      <c r="D1" s="2" t="s">
        <v>7</v>
      </c>
      <c r="E1" s="3" t="s">
        <v>11</v>
      </c>
      <c r="F1" s="4" t="s">
        <v>14</v>
      </c>
      <c r="H1" s="6" t="s">
        <v>15</v>
      </c>
      <c r="I1" s="6" t="s">
        <v>13</v>
      </c>
      <c r="J1" s="6" t="s">
        <v>11</v>
      </c>
      <c r="K1" s="6" t="s">
        <v>14</v>
      </c>
      <c r="L1" s="6"/>
    </row>
    <row r="2" spans="1:11" ht="15">
      <c r="A2" s="7"/>
      <c r="B2" s="8"/>
      <c r="C2" s="8"/>
      <c r="D2" s="7"/>
      <c r="E2" s="9"/>
      <c r="F2" s="10"/>
      <c r="H2" s="11" t="s">
        <v>19</v>
      </c>
      <c r="I2" s="12" t="str">
        <f>_XLL.IMSUMME(D6,D5,D10)</f>
        <v>144150+665j</v>
      </c>
      <c r="J2" s="12">
        <f>IMABS(I2)</f>
        <v>144151.53389749274</v>
      </c>
      <c r="K2" s="13">
        <f>DEGREES(IMARGUMENT(I2))</f>
        <v>0.2643178847399826</v>
      </c>
    </row>
    <row r="3" spans="1:11" ht="15">
      <c r="A3" s="14" t="s">
        <v>1</v>
      </c>
      <c r="B3" s="15">
        <v>150</v>
      </c>
      <c r="C3" s="15">
        <v>0</v>
      </c>
      <c r="D3" s="16" t="str">
        <f aca="true" t="shared" si="0" ref="D3:D10">_XLL.KOMPLEXE(B3,C3,"j")</f>
        <v>150</v>
      </c>
      <c r="E3" s="17">
        <f aca="true" t="shared" si="1" ref="E3:E10">IMABS(D3)</f>
        <v>150</v>
      </c>
      <c r="F3" s="18">
        <f aca="true" t="shared" si="2" ref="F3:F10">DEGREES(IMARGUMENT(D3))</f>
        <v>0</v>
      </c>
      <c r="H3" s="11" t="s">
        <v>20</v>
      </c>
      <c r="I3" s="12" t="str">
        <f>IMDIV(1,_XLL.IMSUMME(IMDIV(1,D7),IMDIV(1,D8),IMDIV(1,I2)))</f>
        <v>1160,80276905364+8408,39761653963j</v>
      </c>
      <c r="J3" s="12">
        <f>IMABS(I3)</f>
        <v>8488.145471566328</v>
      </c>
      <c r="K3" s="13">
        <f>DEGREES(IMARGUMENT(I3))</f>
        <v>82.13984085063976</v>
      </c>
    </row>
    <row r="4" spans="1:11" ht="15">
      <c r="A4" s="14" t="s">
        <v>2</v>
      </c>
      <c r="B4" s="15">
        <v>0</v>
      </c>
      <c r="C4" s="15">
        <v>665</v>
      </c>
      <c r="D4" s="16" t="str">
        <f t="shared" si="0"/>
        <v>665j</v>
      </c>
      <c r="E4" s="17">
        <f t="shared" si="1"/>
        <v>665</v>
      </c>
      <c r="F4" s="18">
        <f t="shared" si="2"/>
        <v>90</v>
      </c>
      <c r="H4" s="11" t="s">
        <v>21</v>
      </c>
      <c r="I4" s="11" t="str">
        <f>_XLL.IMSUMME(D3,D4,I3)</f>
        <v>1310,80276905364+9073,39761653963j</v>
      </c>
      <c r="J4" s="12">
        <f>IMABS(I4)</f>
        <v>9167.592279720218</v>
      </c>
      <c r="K4" s="13">
        <f>DEGREES(IMARGUMENT(I4))</f>
        <v>81.77954811469817</v>
      </c>
    </row>
    <row r="5" spans="1:11" ht="15">
      <c r="A5" s="14" t="s">
        <v>5</v>
      </c>
      <c r="B5" s="15">
        <v>150</v>
      </c>
      <c r="C5" s="15">
        <v>0</v>
      </c>
      <c r="D5" s="16" t="str">
        <f t="shared" si="0"/>
        <v>150</v>
      </c>
      <c r="E5" s="17">
        <f t="shared" si="1"/>
        <v>150</v>
      </c>
      <c r="F5" s="18">
        <f t="shared" si="2"/>
        <v>0</v>
      </c>
      <c r="G5" s="19"/>
      <c r="H5" s="11"/>
      <c r="J5" s="20"/>
      <c r="K5" s="19"/>
    </row>
    <row r="6" spans="1:11" ht="15">
      <c r="A6" s="14" t="s">
        <v>6</v>
      </c>
      <c r="B6" s="15">
        <v>0</v>
      </c>
      <c r="C6" s="15">
        <v>665</v>
      </c>
      <c r="D6" s="16" t="str">
        <f t="shared" si="0"/>
        <v>665j</v>
      </c>
      <c r="E6" s="17">
        <f t="shared" si="1"/>
        <v>665</v>
      </c>
      <c r="F6" s="18">
        <f t="shared" si="2"/>
        <v>90</v>
      </c>
      <c r="G6" s="19"/>
      <c r="H6" s="11" t="s">
        <v>22</v>
      </c>
      <c r="I6" s="11" t="str">
        <f>IMDIV(D16,I4)</f>
        <v>0,0035871918628291-0,0248305991310673j</v>
      </c>
      <c r="J6" s="12">
        <f>IMABS(I6)</f>
        <v>0.025088375767843313</v>
      </c>
      <c r="K6" s="13">
        <f>DEGREES(IMARGUMENT(I6))</f>
        <v>-81.77954811469819</v>
      </c>
    </row>
    <row r="7" spans="1:11" ht="15">
      <c r="A7" s="14" t="s">
        <v>3</v>
      </c>
      <c r="B7" s="15">
        <v>109000</v>
      </c>
      <c r="C7" s="15">
        <v>0</v>
      </c>
      <c r="D7" s="16" t="str">
        <f t="shared" si="0"/>
        <v>109000</v>
      </c>
      <c r="E7" s="17">
        <f t="shared" si="1"/>
        <v>109000</v>
      </c>
      <c r="F7" s="18">
        <f t="shared" si="2"/>
        <v>0</v>
      </c>
      <c r="H7" s="11" t="s">
        <v>23</v>
      </c>
      <c r="I7" s="11" t="str">
        <f>_XLL.IMPRODUKT(I3,I6)</f>
        <v>212,949572798416+1,33910728087873j</v>
      </c>
      <c r="J7" s="12">
        <f>IMABS(I7)</f>
        <v>212.95378316277353</v>
      </c>
      <c r="K7" s="13">
        <f>DEGREES(IMARGUMENT(I7))</f>
        <v>0.36029273594156275</v>
      </c>
    </row>
    <row r="8" spans="1:8" ht="15">
      <c r="A8" s="14" t="s">
        <v>4</v>
      </c>
      <c r="B8" s="15">
        <v>0</v>
      </c>
      <c r="C8" s="15">
        <v>8571</v>
      </c>
      <c r="D8" s="16" t="str">
        <f t="shared" si="0"/>
        <v>8571j</v>
      </c>
      <c r="E8" s="17">
        <f t="shared" si="1"/>
        <v>8571</v>
      </c>
      <c r="F8" s="18">
        <f t="shared" si="2"/>
        <v>90</v>
      </c>
      <c r="H8" s="11"/>
    </row>
    <row r="9" spans="1:11" ht="15">
      <c r="A9" s="14" t="s">
        <v>8</v>
      </c>
      <c r="B9" s="15">
        <v>1000</v>
      </c>
      <c r="C9" s="15">
        <v>0</v>
      </c>
      <c r="D9" s="16" t="str">
        <f t="shared" si="0"/>
        <v>1000</v>
      </c>
      <c r="E9" s="17">
        <f t="shared" si="1"/>
        <v>1000</v>
      </c>
      <c r="F9" s="18">
        <f t="shared" si="2"/>
        <v>0</v>
      </c>
      <c r="H9" s="21" t="s">
        <v>24</v>
      </c>
      <c r="I9" s="12" t="str">
        <f>IMDIV(I7,I2)</f>
        <v>0,00147728906272011+2,47457547117485E-06j</v>
      </c>
      <c r="J9" s="12">
        <f>IMABS(I9)</f>
        <v>0.0014772911352730117</v>
      </c>
      <c r="K9" s="13">
        <f>DEGREES(IMARGUMENT(I9))</f>
        <v>0.09597485120158035</v>
      </c>
    </row>
    <row r="10" spans="1:11" ht="15">
      <c r="A10" s="22" t="s">
        <v>17</v>
      </c>
      <c r="B10" s="23">
        <f>B9*(B27^2)</f>
        <v>144000</v>
      </c>
      <c r="C10" s="23">
        <f>C9</f>
        <v>0</v>
      </c>
      <c r="D10" s="24" t="str">
        <f t="shared" si="0"/>
        <v>144000</v>
      </c>
      <c r="E10" s="25">
        <f t="shared" si="1"/>
        <v>144000</v>
      </c>
      <c r="F10" s="26">
        <f t="shared" si="2"/>
        <v>0</v>
      </c>
      <c r="H10" s="21" t="s">
        <v>25</v>
      </c>
      <c r="I10" s="11" t="str">
        <f>_XLL.IMPRODUKT(D10,I9)</f>
        <v>212,729625031696+0,356338867849178j</v>
      </c>
      <c r="J10" s="12">
        <f>IMABS(I10)</f>
        <v>212.72992347931384</v>
      </c>
      <c r="K10" s="13">
        <f>DEGREES(IMARGUMENT(I10))</f>
        <v>0.09597485120158016</v>
      </c>
    </row>
    <row r="14" spans="1:6" ht="15">
      <c r="A14" s="27" t="s">
        <v>16</v>
      </c>
      <c r="B14" s="27" t="s">
        <v>9</v>
      </c>
      <c r="C14" s="28" t="s">
        <v>10</v>
      </c>
      <c r="D14" s="28" t="s">
        <v>7</v>
      </c>
      <c r="E14" s="2" t="s">
        <v>11</v>
      </c>
      <c r="F14" s="4" t="s">
        <v>14</v>
      </c>
    </row>
    <row r="15" spans="1:6" ht="15">
      <c r="A15" s="29"/>
      <c r="B15" s="30"/>
      <c r="C15" s="31"/>
      <c r="D15" s="32"/>
      <c r="E15" s="7"/>
      <c r="F15" s="10"/>
    </row>
    <row r="16" spans="1:8" ht="15.75">
      <c r="A16" s="33" t="s">
        <v>18</v>
      </c>
      <c r="B16" s="34">
        <v>230</v>
      </c>
      <c r="C16" s="35">
        <v>0</v>
      </c>
      <c r="D16" s="36" t="str">
        <f>_XLL.KOMPLEXE(B16,C16,"j")</f>
        <v>230</v>
      </c>
      <c r="E16" s="16">
        <f>IMABS(D16)</f>
        <v>230</v>
      </c>
      <c r="F16" s="18">
        <f>DEGREES(IMARGUMENT(D16))</f>
        <v>0</v>
      </c>
      <c r="H16" s="37" t="s">
        <v>26</v>
      </c>
    </row>
    <row r="17" spans="1:6" ht="15">
      <c r="A17" s="38" t="s">
        <v>27</v>
      </c>
      <c r="B17" s="39">
        <f>_XLL.IMREALTEIL(D17)</f>
        <v>17.7274687526413</v>
      </c>
      <c r="C17" s="40">
        <f>_XLL.IMAGINÄRTEIL(D17)</f>
        <v>0.0296949056540982</v>
      </c>
      <c r="D17" s="36" t="str">
        <f>IMDIV(I10,12)</f>
        <v>17,7274687526413+0,0296949056540982j</v>
      </c>
      <c r="E17" s="16">
        <f>IMABS(D17)</f>
        <v>17.727493623276118</v>
      </c>
      <c r="F17" s="18">
        <f>DEGREES(IMARGUMENT(D17))</f>
        <v>0.09597485120158045</v>
      </c>
    </row>
    <row r="18" spans="1:6" ht="15">
      <c r="A18" s="38"/>
      <c r="B18" s="39"/>
      <c r="C18" s="40"/>
      <c r="D18" s="36"/>
      <c r="E18" s="16"/>
      <c r="F18" s="18"/>
    </row>
    <row r="19" spans="1:6" ht="15">
      <c r="A19" s="38" t="s">
        <v>28</v>
      </c>
      <c r="B19" s="39">
        <f>_XLL.IMREALTEIL(D19)</f>
        <v>0.0177274687526413</v>
      </c>
      <c r="C19" s="40">
        <f>_XLL.IMAGINÄRTEIL(D19)</f>
        <v>2.96949056540982E-05</v>
      </c>
      <c r="D19" s="11" t="str">
        <f>_XLL.IMPRODUKT(I9,B27)</f>
        <v>0,0177274687526413+0,0000296949056540982j</v>
      </c>
      <c r="E19" s="16">
        <f>IMABS(D19)</f>
        <v>0.01772749362327612</v>
      </c>
      <c r="F19" s="18">
        <f>DEGREES(IMARGUMENT(D19))</f>
        <v>0.09597485120158046</v>
      </c>
    </row>
    <row r="20" spans="1:6" ht="15">
      <c r="A20" s="38"/>
      <c r="B20" s="39"/>
      <c r="C20" s="40"/>
      <c r="D20" s="36"/>
      <c r="E20" s="16"/>
      <c r="F20" s="18"/>
    </row>
    <row r="21" spans="1:6" ht="15">
      <c r="A21" s="38"/>
      <c r="B21" s="39"/>
      <c r="C21" s="40"/>
      <c r="D21" s="36"/>
      <c r="E21" s="16"/>
      <c r="F21" s="18"/>
    </row>
    <row r="22" spans="1:6" ht="15">
      <c r="A22" s="38"/>
      <c r="B22" s="39"/>
      <c r="C22" s="40"/>
      <c r="D22" s="36"/>
      <c r="E22" s="16"/>
      <c r="F22" s="18"/>
    </row>
    <row r="23" spans="1:6" ht="15">
      <c r="A23" s="41"/>
      <c r="B23" s="42"/>
      <c r="C23" s="43"/>
      <c r="D23" s="44"/>
      <c r="E23" s="24"/>
      <c r="F23" s="26"/>
    </row>
    <row r="24" ht="15"/>
    <row r="25" ht="15"/>
    <row r="26" ht="15"/>
    <row r="27" spans="1:2" ht="15">
      <c r="A27" s="45" t="s">
        <v>12</v>
      </c>
      <c r="B27" s="46">
        <v>12</v>
      </c>
    </row>
    <row r="28" ht="15"/>
    <row r="29" ht="15"/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2017-10-10T13:42:31Z</dcterms:modified>
  <cp:category/>
  <cp:version/>
  <cp:contentType/>
  <cp:contentStatus/>
</cp:coreProperties>
</file>