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Fr(h)" sheetId="1" r:id="rId1"/>
    <sheet name="v(t)" sheetId="2" r:id="rId2"/>
    <sheet name="P(H)_ende" sheetId="3" r:id="rId3"/>
    <sheet name="H(t)" sheetId="4" r:id="rId4"/>
    <sheet name="Aufgabenteil a und b" sheetId="5" r:id="rId5"/>
  </sheets>
  <definedNames/>
  <calcPr fullCalcOnLoad="1"/>
</workbook>
</file>

<file path=xl/sharedStrings.xml><?xml version="1.0" encoding="utf-8"?>
<sst xmlns="http://schemas.openxmlformats.org/spreadsheetml/2006/main" count="98" uniqueCount="83">
  <si>
    <t>Daten  des Kolbens</t>
  </si>
  <si>
    <r>
      <t>m</t>
    </r>
    <r>
      <rPr>
        <sz val="8"/>
        <color indexed="8"/>
        <rFont val="Calibri"/>
        <family val="2"/>
      </rPr>
      <t>k</t>
    </r>
  </si>
  <si>
    <t>kg</t>
  </si>
  <si>
    <r>
      <t>m</t>
    </r>
    <r>
      <rPr>
        <vertAlign val="superscript"/>
        <sz val="11"/>
        <color indexed="8"/>
        <rFont val="Calibri"/>
        <family val="2"/>
      </rPr>
      <t>2</t>
    </r>
  </si>
  <si>
    <t>m</t>
  </si>
  <si>
    <r>
      <t>F</t>
    </r>
    <r>
      <rPr>
        <sz val="8"/>
        <color indexed="8"/>
        <rFont val="Calibri"/>
        <family val="2"/>
      </rPr>
      <t>G</t>
    </r>
  </si>
  <si>
    <t>H</t>
  </si>
  <si>
    <r>
      <t>A</t>
    </r>
    <r>
      <rPr>
        <vertAlign val="subscript"/>
        <sz val="11"/>
        <color indexed="8"/>
        <rFont val="Calibri"/>
        <family val="2"/>
      </rPr>
      <t>K</t>
    </r>
  </si>
  <si>
    <t>Daten System Beginn:</t>
  </si>
  <si>
    <t>Pa</t>
  </si>
  <si>
    <t>K</t>
  </si>
  <si>
    <r>
      <t>p</t>
    </r>
    <r>
      <rPr>
        <vertAlign val="subscript"/>
        <sz val="11"/>
        <color indexed="8"/>
        <rFont val="Calibri"/>
        <family val="2"/>
      </rPr>
      <t>Sys</t>
    </r>
  </si>
  <si>
    <t>T</t>
  </si>
  <si>
    <t>Umgebung:</t>
  </si>
  <si>
    <r>
      <t>p</t>
    </r>
    <r>
      <rPr>
        <vertAlign val="subscript"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>=</t>
    </r>
  </si>
  <si>
    <t>g=</t>
  </si>
  <si>
    <r>
      <t>m/s</t>
    </r>
    <r>
      <rPr>
        <vertAlign val="superscript"/>
        <sz val="11"/>
        <color indexed="8"/>
        <rFont val="Calibri"/>
        <family val="2"/>
      </rPr>
      <t>2</t>
    </r>
  </si>
  <si>
    <t>Daten Gas (Argon):</t>
  </si>
  <si>
    <r>
      <t>V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=</t>
    </r>
  </si>
  <si>
    <r>
      <t>m</t>
    </r>
    <r>
      <rPr>
        <vertAlign val="superscript"/>
        <sz val="11"/>
        <color indexed="8"/>
        <rFont val="Calibri"/>
        <family val="2"/>
      </rPr>
      <t>3</t>
    </r>
  </si>
  <si>
    <t>M =</t>
  </si>
  <si>
    <t>g/mol</t>
  </si>
  <si>
    <r>
      <t>R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=</t>
    </r>
  </si>
  <si>
    <r>
      <t>c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=</t>
    </r>
  </si>
  <si>
    <r>
      <t>C</t>
    </r>
    <r>
      <rPr>
        <vertAlign val="subscript"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 xml:space="preserve"> =</t>
    </r>
  </si>
  <si>
    <t>n =</t>
  </si>
  <si>
    <t>m=</t>
  </si>
  <si>
    <r>
      <t xml:space="preserve">k </t>
    </r>
    <r>
      <rPr>
        <sz val="11"/>
        <color theme="1"/>
        <rFont val="Calibri"/>
        <family val="2"/>
      </rPr>
      <t>=</t>
    </r>
  </si>
  <si>
    <t>J/(kg*K)</t>
  </si>
  <si>
    <t>mol</t>
  </si>
  <si>
    <t>Zeitintervall</t>
  </si>
  <si>
    <r>
      <t>D</t>
    </r>
    <r>
      <rPr>
        <sz val="11"/>
        <color theme="1"/>
        <rFont val="Calibri"/>
        <family val="2"/>
      </rPr>
      <t xml:space="preserve"> t =</t>
    </r>
  </si>
  <si>
    <t>s</t>
  </si>
  <si>
    <t>t / s</t>
  </si>
  <si>
    <t>h / m</t>
  </si>
  <si>
    <t>T / K</t>
  </si>
  <si>
    <t>P / Pa</t>
  </si>
  <si>
    <t>V / m^3</t>
  </si>
  <si>
    <r>
      <t>F</t>
    </r>
    <r>
      <rPr>
        <vertAlign val="subscript"/>
        <sz val="11"/>
        <color indexed="8"/>
        <rFont val="Calibri"/>
        <family val="2"/>
      </rPr>
      <t xml:space="preserve">Res </t>
    </r>
    <r>
      <rPr>
        <sz val="11"/>
        <color theme="1"/>
        <rFont val="Calibri"/>
        <family val="2"/>
      </rPr>
      <t>/ N</t>
    </r>
  </si>
  <si>
    <t>v / (m/s)</t>
  </si>
  <si>
    <t>a / (m/s^2)</t>
  </si>
  <si>
    <t>Kräftegleichgewicht</t>
  </si>
  <si>
    <t>Beginn</t>
  </si>
  <si>
    <r>
      <t>F</t>
    </r>
    <r>
      <rPr>
        <vertAlign val="subscript"/>
        <sz val="11"/>
        <color indexed="8"/>
        <rFont val="Calibri"/>
        <family val="2"/>
      </rPr>
      <t xml:space="preserve">K </t>
    </r>
    <r>
      <rPr>
        <sz val="11"/>
        <color theme="1"/>
        <rFont val="Calibri"/>
        <family val="2"/>
      </rPr>
      <t>= F</t>
    </r>
    <r>
      <rPr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>+F</t>
    </r>
    <r>
      <rPr>
        <vertAlign val="subscript"/>
        <sz val="11"/>
        <color indexed="8"/>
        <rFont val="Calibri"/>
        <family val="2"/>
      </rPr>
      <t>pU</t>
    </r>
    <r>
      <rPr>
        <sz val="11"/>
        <color theme="1"/>
        <rFont val="Calibri"/>
        <family val="2"/>
      </rPr>
      <t>+F</t>
    </r>
    <r>
      <rPr>
        <vertAlign val="subscript"/>
        <sz val="11"/>
        <color indexed="8"/>
        <rFont val="Calibri"/>
        <family val="2"/>
      </rPr>
      <t>arr</t>
    </r>
  </si>
  <si>
    <r>
      <t>F</t>
    </r>
    <r>
      <rPr>
        <vertAlign val="subscript"/>
        <sz val="11"/>
        <color indexed="8"/>
        <rFont val="Calibri"/>
        <family val="2"/>
      </rPr>
      <t xml:space="preserve">K </t>
    </r>
    <r>
      <rPr>
        <sz val="11"/>
        <color theme="1"/>
        <rFont val="Calibri"/>
        <family val="2"/>
      </rPr>
      <t>=</t>
    </r>
  </si>
  <si>
    <t>p*A</t>
  </si>
  <si>
    <r>
      <t>F</t>
    </r>
    <r>
      <rPr>
        <vertAlign val="subscript"/>
        <sz val="11"/>
        <color indexed="8"/>
        <rFont val="Calibri"/>
        <family val="2"/>
      </rPr>
      <t xml:space="preserve">G </t>
    </r>
    <r>
      <rPr>
        <sz val="11"/>
        <color theme="1"/>
        <rFont val="Calibri"/>
        <family val="2"/>
      </rPr>
      <t>=</t>
    </r>
  </si>
  <si>
    <r>
      <t>m</t>
    </r>
    <r>
      <rPr>
        <vertAlign val="subscript"/>
        <sz val="11"/>
        <color indexed="8"/>
        <rFont val="Calibri"/>
        <family val="2"/>
      </rPr>
      <t>K</t>
    </r>
    <r>
      <rPr>
        <sz val="11"/>
        <color theme="1"/>
        <rFont val="Calibri"/>
        <family val="2"/>
      </rPr>
      <t>*g</t>
    </r>
  </si>
  <si>
    <r>
      <t>F</t>
    </r>
    <r>
      <rPr>
        <vertAlign val="subscript"/>
        <sz val="11"/>
        <color indexed="8"/>
        <rFont val="Calibri"/>
        <family val="2"/>
      </rPr>
      <t xml:space="preserve">pU </t>
    </r>
    <r>
      <rPr>
        <sz val="11"/>
        <color theme="1"/>
        <rFont val="Calibri"/>
        <family val="2"/>
      </rPr>
      <t>=</t>
    </r>
  </si>
  <si>
    <r>
      <t>p</t>
    </r>
    <r>
      <rPr>
        <vertAlign val="subscript"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>*A</t>
    </r>
  </si>
  <si>
    <r>
      <t>F</t>
    </r>
    <r>
      <rPr>
        <vertAlign val="subscript"/>
        <sz val="11"/>
        <color indexed="8"/>
        <rFont val="Calibri"/>
        <family val="2"/>
      </rPr>
      <t xml:space="preserve">Arr </t>
    </r>
    <r>
      <rPr>
        <sz val="11"/>
        <color theme="1"/>
        <rFont val="Calibri"/>
        <family val="2"/>
      </rPr>
      <t>=</t>
    </r>
  </si>
  <si>
    <r>
      <t>F</t>
    </r>
    <r>
      <rPr>
        <vertAlign val="subscript"/>
        <sz val="11"/>
        <color indexed="8"/>
        <rFont val="Calibri"/>
        <family val="2"/>
      </rPr>
      <t>K</t>
    </r>
    <r>
      <rPr>
        <sz val="11"/>
        <color theme="1"/>
        <rFont val="Calibri"/>
        <family val="2"/>
      </rPr>
      <t>-F</t>
    </r>
    <r>
      <rPr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>-F</t>
    </r>
    <r>
      <rPr>
        <vertAlign val="subscript"/>
        <sz val="11"/>
        <color indexed="8"/>
        <rFont val="Calibri"/>
        <family val="2"/>
      </rPr>
      <t>pU</t>
    </r>
  </si>
  <si>
    <t>Ziel</t>
  </si>
  <si>
    <r>
      <t>F</t>
    </r>
    <r>
      <rPr>
        <vertAlign val="subscript"/>
        <sz val="11"/>
        <color indexed="8"/>
        <rFont val="Calibri"/>
        <family val="2"/>
      </rPr>
      <t>Res</t>
    </r>
    <r>
      <rPr>
        <sz val="11"/>
        <color theme="1"/>
        <rFont val="Calibri"/>
        <family val="2"/>
      </rPr>
      <t xml:space="preserve"> = </t>
    </r>
  </si>
  <si>
    <r>
      <t>F</t>
    </r>
    <r>
      <rPr>
        <vertAlign val="subscript"/>
        <sz val="11"/>
        <color indexed="8"/>
        <rFont val="Calibri"/>
        <family val="2"/>
      </rPr>
      <t xml:space="preserve">K </t>
    </r>
    <r>
      <rPr>
        <sz val="11"/>
        <color theme="1"/>
        <rFont val="Calibri"/>
        <family val="2"/>
      </rPr>
      <t>- F</t>
    </r>
    <r>
      <rPr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 xml:space="preserve"> - F</t>
    </r>
    <r>
      <rPr>
        <vertAlign val="subscript"/>
        <sz val="11"/>
        <color indexed="8"/>
        <rFont val="Calibri"/>
        <family val="2"/>
      </rPr>
      <t>pu</t>
    </r>
  </si>
  <si>
    <t>Aufgabe 6 Teil a und b)</t>
  </si>
  <si>
    <t>Aufgabe 6 Teil c und d)</t>
  </si>
  <si>
    <r>
      <t>F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=</t>
    </r>
  </si>
  <si>
    <r>
      <t>F</t>
    </r>
    <r>
      <rPr>
        <vertAlign val="subscript"/>
        <sz val="11"/>
        <color indexed="8"/>
        <rFont val="Calibri"/>
        <family val="2"/>
      </rPr>
      <t>res</t>
    </r>
    <r>
      <rPr>
        <sz val="11"/>
        <color theme="1"/>
        <rFont val="Calibri"/>
        <family val="2"/>
      </rPr>
      <t>=</t>
    </r>
  </si>
  <si>
    <r>
      <t xml:space="preserve"> F</t>
    </r>
    <r>
      <rPr>
        <vertAlign val="subscript"/>
        <sz val="11"/>
        <color indexed="8"/>
        <rFont val="Calibri"/>
        <family val="2"/>
      </rPr>
      <t>pi</t>
    </r>
    <r>
      <rPr>
        <sz val="11"/>
        <color theme="1"/>
        <rFont val="Calibri"/>
        <family val="2"/>
      </rPr>
      <t xml:space="preserve"> - F</t>
    </r>
    <r>
      <rPr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 xml:space="preserve"> - F</t>
    </r>
    <r>
      <rPr>
        <vertAlign val="subscript"/>
        <sz val="11"/>
        <color indexed="8"/>
        <rFont val="Calibri"/>
        <family val="2"/>
      </rPr>
      <t>pu</t>
    </r>
    <r>
      <rPr>
        <sz val="11"/>
        <color theme="1"/>
        <rFont val="Calibri"/>
        <family val="2"/>
      </rPr>
      <t xml:space="preserve"> - F</t>
    </r>
    <r>
      <rPr>
        <vertAlign val="subscript"/>
        <sz val="11"/>
        <color indexed="8"/>
        <rFont val="Calibri"/>
        <family val="2"/>
      </rPr>
      <t>R</t>
    </r>
  </si>
  <si>
    <t>µ</t>
  </si>
  <si>
    <r>
      <t>F</t>
    </r>
    <r>
      <rPr>
        <vertAlign val="subscript"/>
        <sz val="11"/>
        <color indexed="8"/>
        <rFont val="Calibri"/>
        <family val="2"/>
      </rPr>
      <t>pi</t>
    </r>
    <r>
      <rPr>
        <sz val="11"/>
        <color theme="1"/>
        <rFont val="Calibri"/>
        <family val="2"/>
      </rPr>
      <t>=</t>
    </r>
  </si>
  <si>
    <t>Breite des Rings</t>
  </si>
  <si>
    <r>
      <t>d</t>
    </r>
    <r>
      <rPr>
        <vertAlign val="subscript"/>
        <sz val="11"/>
        <color indexed="8"/>
        <rFont val="Calibri"/>
        <family val="2"/>
      </rPr>
      <t>K,R</t>
    </r>
    <r>
      <rPr>
        <sz val="11"/>
        <color theme="1"/>
        <rFont val="Calibri"/>
        <family val="2"/>
      </rPr>
      <t>=</t>
    </r>
  </si>
  <si>
    <r>
      <t>d</t>
    </r>
    <r>
      <rPr>
        <vertAlign val="subscript"/>
        <sz val="11"/>
        <color indexed="8"/>
        <rFont val="Calibri"/>
        <family val="2"/>
      </rPr>
      <t>K</t>
    </r>
    <r>
      <rPr>
        <sz val="11"/>
        <color theme="1"/>
        <rFont val="Calibri"/>
        <family val="2"/>
      </rPr>
      <t>=</t>
    </r>
  </si>
  <si>
    <r>
      <t>A</t>
    </r>
    <r>
      <rPr>
        <vertAlign val="subscript"/>
        <sz val="11"/>
        <color indexed="8"/>
        <rFont val="Calibri"/>
        <family val="2"/>
      </rPr>
      <t>K,R</t>
    </r>
    <r>
      <rPr>
        <sz val="11"/>
        <color theme="1"/>
        <rFont val="Calibri"/>
        <family val="2"/>
      </rPr>
      <t>=</t>
    </r>
  </si>
  <si>
    <r>
      <t>A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=</t>
    </r>
  </si>
  <si>
    <t>m²</t>
  </si>
  <si>
    <r>
      <t>F</t>
    </r>
    <r>
      <rPr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>=</t>
    </r>
  </si>
  <si>
    <r>
      <t>F</t>
    </r>
    <r>
      <rPr>
        <vertAlign val="subscript"/>
        <sz val="11"/>
        <color indexed="8"/>
        <rFont val="Calibri"/>
        <family val="2"/>
      </rPr>
      <t>pu</t>
    </r>
    <r>
      <rPr>
        <sz val="11"/>
        <color theme="1"/>
        <rFont val="Calibri"/>
        <family val="2"/>
      </rPr>
      <t>=</t>
    </r>
  </si>
  <si>
    <r>
      <t>p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*A</t>
    </r>
    <r>
      <rPr>
        <vertAlign val="subscript"/>
        <sz val="11"/>
        <color indexed="8"/>
        <rFont val="Calibri"/>
        <family val="2"/>
      </rPr>
      <t>r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</si>
  <si>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</rPr>
      <t>*p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*Ar</t>
    </r>
  </si>
  <si>
    <t>kg*m/s²</t>
  </si>
  <si>
    <t>h/m</t>
  </si>
  <si>
    <t>a=</t>
  </si>
  <si>
    <r>
      <t>F</t>
    </r>
    <r>
      <rPr>
        <vertAlign val="subscript"/>
        <sz val="11"/>
        <color indexed="8"/>
        <rFont val="Calibri"/>
        <family val="2"/>
      </rPr>
      <t>res</t>
    </r>
    <r>
      <rPr>
        <sz val="11"/>
        <color theme="1"/>
        <rFont val="Calibri"/>
        <family val="2"/>
      </rPr>
      <t>/m</t>
    </r>
  </si>
  <si>
    <t>m/s^2</t>
  </si>
  <si>
    <t>v=</t>
  </si>
  <si>
    <t>(a*t)+v</t>
  </si>
  <si>
    <t>m/s</t>
  </si>
  <si>
    <t>P /Pa</t>
  </si>
  <si>
    <t>FR / kg*m/s^2</t>
  </si>
  <si>
    <t>Fres /N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</si>
</sst>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sz val="11"/>
      <color theme="1"/>
      <name val="Symbol"/>
      <family val="1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11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left"/>
    </xf>
    <xf numFmtId="0" fontId="46" fillId="13" borderId="10" xfId="0" applyFont="1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13" xfId="0" applyFill="1" applyBorder="1" applyAlignment="1">
      <alignment/>
    </xf>
    <xf numFmtId="0" fontId="46" fillId="11" borderId="10" xfId="0" applyFont="1" applyFill="1" applyBorder="1" applyAlignment="1">
      <alignment/>
    </xf>
    <xf numFmtId="0" fontId="43" fillId="0" borderId="0" xfId="0" applyFont="1" applyAlignment="1">
      <alignment/>
    </xf>
    <xf numFmtId="0" fontId="0" fillId="11" borderId="14" xfId="0" applyFill="1" applyBorder="1" applyAlignment="1">
      <alignment horizontal="center"/>
    </xf>
    <xf numFmtId="0" fontId="0" fillId="13" borderId="12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0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7725"/>
          <c:h val="0.9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'Aufgabenteil a und b'!$C$23:$C$339</c:f>
              <c:numCache>
                <c:ptCount val="317"/>
                <c:pt idx="0">
                  <c:v>2</c:v>
                </c:pt>
                <c:pt idx="1">
                  <c:v>2.0020095</c:v>
                </c:pt>
                <c:pt idx="2">
                  <c:v>2.00803300015651</c:v>
                </c:pt>
                <c:pt idx="3">
                  <c:v>2.0180505932426733</c:v>
                </c:pt>
                <c:pt idx="4">
                  <c:v>2.0320228414507344</c:v>
                </c:pt>
                <c:pt idx="5">
                  <c:v>2.049891536344695</c:v>
                </c:pt>
                <c:pt idx="6">
                  <c:v>2.0715808178106196</c:v>
                </c:pt>
                <c:pt idx="7">
                  <c:v>2.0969985990788564</c:v>
                </c:pt>
                <c:pt idx="8">
                  <c:v>2.126038233214146</c:v>
                </c:pt>
                <c:pt idx="9">
                  <c:v>2.158580350014326</c:v>
                </c:pt>
                <c:pt idx="10">
                  <c:v>2.1944947910593124</c:v>
                </c:pt>
                <c:pt idx="11">
                  <c:v>2.2336425741716024</c:v>
                </c:pt>
                <c:pt idx="12">
                  <c:v>2.2758778258328616</c:v>
                </c:pt>
                <c:pt idx="13">
                  <c:v>2.321049629968325</c:v>
                </c:pt>
                <c:pt idx="14">
                  <c:v>2.369003752745221</c:v>
                </c:pt>
                <c:pt idx="15">
                  <c:v>2.419584214532867</c:v>
                </c:pt>
                <c:pt idx="16">
                  <c:v>2.472634691056334</c:v>
                </c:pt>
                <c:pt idx="17">
                  <c:v>2.5279997354199635</c:v>
                </c:pt>
                <c:pt idx="18">
                  <c:v>2.5855258207186993</c:v>
                </c:pt>
                <c:pt idx="19">
                  <c:v>2.645062209257732</c:v>
                </c:pt>
                <c:pt idx="20">
                  <c:v>2.7064616590029327</c:v>
                </c:pt>
                <c:pt idx="21">
                  <c:v>2.769580980944425</c:v>
                </c:pt>
                <c:pt idx="22">
                  <c:v>2.834281462800438</c:v>
                </c:pt>
                <c:pt idx="23">
                  <c:v>2.900429175172617</c:v>
                </c:pt>
                <c:pt idx="24">
                  <c:v>2.9678951761385166</c:v>
                </c:pt>
                <c:pt idx="25">
                  <c:v>3.0365556295607585</c:v>
                </c:pt>
                <c:pt idx="26">
                  <c:v>3.1062918513010582</c:v>
                </c:pt>
                <c:pt idx="27">
                  <c:v>3.176990296209905</c:v>
                </c:pt>
                <c:pt idx="28">
                  <c:v>3.2485424973420556</c:v>
                </c:pt>
                <c:pt idx="29">
                  <c:v>3.3208449674147973</c:v>
                </c:pt>
                <c:pt idx="30">
                  <c:v>3.3937990711431714</c:v>
                </c:pt>
                <c:pt idx="31">
                  <c:v>3.467310875794942</c:v>
                </c:pt>
                <c:pt idx="32">
                  <c:v>3.541290986131672</c:v>
                </c:pt>
                <c:pt idx="33">
                  <c:v>3.6156543688517044</c:v>
                </c:pt>
                <c:pt idx="34">
                  <c:v>3.6903201707279374</c:v>
                </c:pt>
                <c:pt idx="35">
                  <c:v>3.765211533833684</c:v>
                </c:pt>
                <c:pt idx="36">
                  <c:v>3.8402554105654345</c:v>
                </c:pt>
                <c:pt idx="37">
                  <c:v>3.91538238059167</c:v>
                </c:pt>
                <c:pt idx="38">
                  <c:v>3.990526471370723</c:v>
                </c:pt>
                <c:pt idx="39">
                  <c:v>4.065624983476732</c:v>
                </c:pt>
                <c:pt idx="40">
                  <c:v>4.140618321639996</c:v>
                </c:pt>
                <c:pt idx="41">
                  <c:v>4.215449832136433</c:v>
                </c:pt>
                <c:pt idx="42">
                  <c:v>4.290065646941116</c:v>
                </c:pt>
                <c:pt idx="43">
                  <c:v>4.3644145348849035</c:v>
                </c:pt>
                <c:pt idx="44">
                  <c:v>4.438447759913712</c:v>
                </c:pt>
                <c:pt idx="45">
                  <c:v>4.512118946440919</c:v>
                </c:pt>
                <c:pt idx="46">
                  <c:v>4.585383951699275</c:v>
                </c:pt>
                <c:pt idx="47">
                  <c:v>4.658200744935184</c:v>
                </c:pt>
                <c:pt idx="48">
                  <c:v>4.730529293241257</c:v>
                </c:pt>
                <c:pt idx="49">
                  <c:v>4.8023314537897</c:v>
                </c:pt>
                <c:pt idx="50">
                  <c:v>4.873570872206472</c:v>
                </c:pt>
                <c:pt idx="51">
                  <c:v>4.944212886812198</c:v>
                </c:pt>
                <c:pt idx="52">
                  <c:v>5.014224438448637</c:v>
                </c:pt>
                <c:pt idx="53">
                  <c:v>5.083573985607648</c:v>
                </c:pt>
                <c:pt idx="54">
                  <c:v>5.152231424581779</c:v>
                </c:pt>
                <c:pt idx="55">
                  <c:v>5.220168014360919</c:v>
                </c:pt>
                <c:pt idx="56">
                  <c:v>5.287356306007039</c:v>
                </c:pt>
                <c:pt idx="57">
                  <c:v>5.353770076248286</c:v>
                </c:pt>
                <c:pt idx="58">
                  <c:v>5.419384265044051</c:v>
                </c:pt>
                <c:pt idx="59">
                  <c:v>5.484174916883764</c:v>
                </c:pt>
                <c:pt idx="60">
                  <c:v>5.548119125593631</c:v>
                </c:pt>
                <c:pt idx="61">
                  <c:v>5.611194982437219</c:v>
                </c:pt>
                <c:pt idx="62">
                  <c:v>5.6733815273074</c:v>
                </c:pt>
                <c:pt idx="63">
                  <c:v>5.734658702818637</c:v>
                </c:pt>
                <c:pt idx="64">
                  <c:v>5.795007311119694</c:v>
                </c:pt>
                <c:pt idx="65">
                  <c:v>5.85440897325771</c:v>
                </c:pt>
                <c:pt idx="66">
                  <c:v>5.91284609093487</c:v>
                </c:pt>
                <c:pt idx="67">
                  <c:v>5.970301810508856</c:v>
                </c:pt>
                <c:pt idx="68">
                  <c:v>6.026759989097662</c:v>
                </c:pt>
                <c:pt idx="69">
                  <c:v>6.082205162658324</c:v>
                </c:pt>
                <c:pt idx="70">
                  <c:v>6.13662251591752</c:v>
                </c:pt>
                <c:pt idx="71">
                  <c:v>6.18999785404</c:v>
                </c:pt>
                <c:pt idx="72">
                  <c:v>6.2423175759283</c:v>
                </c:pt>
                <c:pt idx="73">
                  <c:v>6.293568649054225</c:v>
                </c:pt>
                <c:pt idx="74">
                  <c:v>6.343738585729189</c:v>
                </c:pt>
                <c:pt idx="75">
                  <c:v>6.392815420726707</c:v>
                </c:pt>
                <c:pt idx="76">
                  <c:v>6.440787690176124</c:v>
                </c:pt>
                <c:pt idx="77">
                  <c:v>6.4876444116520435</c:v>
                </c:pt>
                <c:pt idx="78">
                  <c:v>6.533375065389052</c:v>
                </c:pt>
                <c:pt idx="79">
                  <c:v>6.577969576555985</c:v>
                </c:pt>
                <c:pt idx="80">
                  <c:v>6.621418298528444</c:v>
                </c:pt>
                <c:pt idx="81">
                  <c:v>6.663711997102377</c:v>
                </c:pt>
                <c:pt idx="82">
                  <c:v>6.704841835595374</c:v>
                </c:pt>
                <c:pt idx="83">
                  <c:v>6.744799360785927</c:v>
                </c:pt>
                <c:pt idx="84">
                  <c:v>6.783576489644232</c:v>
                </c:pt>
                <c:pt idx="85">
                  <c:v>6.821165496811272</c:v>
                </c:pt>
                <c:pt idx="86">
                  <c:v>6.857559002785783</c:v>
                </c:pt>
                <c:pt idx="87">
                  <c:v>6.89274996278148</c:v>
                </c:pt>
                <c:pt idx="88">
                  <c:v>6.926731656219421</c:v>
                </c:pt>
                <c:pt idx="89">
                  <c:v>6.9594976768228</c:v>
                </c:pt>
                <c:pt idx="90">
                  <c:v>6.991041923283651</c:v>
                </c:pt>
                <c:pt idx="91">
                  <c:v>7.021358590473043</c:v>
                </c:pt>
                <c:pt idx="92">
                  <c:v>7.0504421611682835</c:v>
                </c:pt>
                <c:pt idx="93">
                  <c:v>7.078287398272477</c:v>
                </c:pt>
                <c:pt idx="94">
                  <c:v>7.104889337503481</c:v>
                </c:pt>
                <c:pt idx="95">
                  <c:v>7.130243280530927</c:v>
                </c:pt>
                <c:pt idx="96">
                  <c:v>7.154344788541451</c:v>
                </c:pt>
                <c:pt idx="97">
                  <c:v>7.177189676213735</c:v>
                </c:pt>
                <c:pt idx="98">
                  <c:v>7.198774006086244</c:v>
                </c:pt>
                <c:pt idx="99">
                  <c:v>7.21909408330185</c:v>
                </c:pt>
                <c:pt idx="100">
                  <c:v>7.238146450714689</c:v>
                </c:pt>
                <c:pt idx="101">
                  <c:v>7.255927884345734</c:v>
                </c:pt>
                <c:pt idx="102">
                  <c:v>7.2724353891746265</c:v>
                </c:pt>
                <c:pt idx="103">
                  <c:v>7.28766619525632</c:v>
                </c:pt>
                <c:pt idx="104">
                  <c:v>7.301617754152053</c:v>
                </c:pt>
                <c:pt idx="105">
                  <c:v>7.314287735665074</c:v>
                </c:pt>
                <c:pt idx="106">
                  <c:v>7.325674024872425</c:v>
                </c:pt>
                <c:pt idx="107">
                  <c:v>7.335774719444927</c:v>
                </c:pt>
                <c:pt idx="108">
                  <c:v>7.3445881272483104</c:v>
                </c:pt>
                <c:pt idx="109">
                  <c:v>7.352112764219203</c:v>
                </c:pt>
                <c:pt idx="110">
                  <c:v>7.358347352510463</c:v>
                </c:pt>
                <c:pt idx="111">
                  <c:v>7.3632908189010315</c:v>
                </c:pt>
                <c:pt idx="112">
                  <c:v>7.366942293466219</c:v>
                </c:pt>
                <c:pt idx="113">
                  <c:v>7.369301108505002</c:v>
                </c:pt>
                <c:pt idx="114">
                  <c:v>7.370366797721603</c:v>
                </c:pt>
                <c:pt idx="115">
                  <c:v>7.370139095659285</c:v>
                </c:pt>
                <c:pt idx="116">
                  <c:v>7.3686179373849265</c:v>
                </c:pt>
                <c:pt idx="117">
                  <c:v>7.365803458423635</c:v>
                </c:pt>
                <c:pt idx="118">
                  <c:v>7.361695994943251</c:v>
                </c:pt>
                <c:pt idx="119">
                  <c:v>7.356296084189302</c:v>
                </c:pt>
                <c:pt idx="120">
                  <c:v>7.349604465171546</c:v>
                </c:pt>
                <c:pt idx="121">
                  <c:v>7.341622079603967</c:v>
                </c:pt>
                <c:pt idx="122">
                  <c:v>7.332350073100703</c:v>
                </c:pt>
                <c:pt idx="123">
                  <c:v>7.321789796631065</c:v>
                </c:pt>
                <c:pt idx="124">
                  <c:v>7.309942808237515</c:v>
                </c:pt>
                <c:pt idx="125">
                  <c:v>7.296810875021146</c:v>
                </c:pt>
                <c:pt idx="126">
                  <c:v>7.282395975399953</c:v>
                </c:pt>
                <c:pt idx="127">
                  <c:v>7.2667003016459075</c:v>
                </c:pt>
                <c:pt idx="128">
                  <c:v>7.24972626270764</c:v>
                </c:pt>
                <c:pt idx="129">
                  <c:v>7.231476487326326</c:v>
                </c:pt>
                <c:pt idx="130">
                  <c:v>7.211953827453189</c:v>
                </c:pt>
                <c:pt idx="131">
                  <c:v>7.191161361977945</c:v>
                </c:pt>
                <c:pt idx="132">
                  <c:v>7.169102400778374</c:v>
                </c:pt>
                <c:pt idx="133">
                  <c:v>7.145780489102199</c:v>
                </c:pt>
                <c:pt idx="134">
                  <c:v>7.121199412293439</c:v>
                </c:pt>
                <c:pt idx="135">
                  <c:v>7.0953632008764655</c:v>
                </c:pt>
                <c:pt idx="136">
                  <c:v>7.068276136012117</c:v>
                </c:pt>
                <c:pt idx="137">
                  <c:v>7.039942755341405</c:v>
                </c:pt>
                <c:pt idx="138">
                  <c:v>7.010367859233596</c:v>
                </c:pt>
                <c:pt idx="139">
                  <c:v>6.979556517456799</c:v>
                </c:pt>
                <c:pt idx="140">
                  <c:v>6.947514076290593</c:v>
                </c:pt>
                <c:pt idx="141">
                  <c:v>6.914246166101742</c:v>
                </c:pt>
                <c:pt idx="142">
                  <c:v>6.879758709405642</c:v>
                </c:pt>
                <c:pt idx="143">
                  <c:v>6.844057929437888</c:v>
                </c:pt>
                <c:pt idx="144">
                  <c:v>6.807150359262131</c:v>
                </c:pt>
                <c:pt idx="145">
                  <c:v>6.769042851442399</c:v>
                </c:pt>
                <c:pt idx="146">
                  <c:v>6.72974258831012</c:v>
                </c:pt>
                <c:pt idx="147">
                  <c:v>6.689257092858347</c:v>
                </c:pt>
                <c:pt idx="148">
                  <c:v>6.647594240298075</c:v>
                </c:pt>
                <c:pt idx="149">
                  <c:v>6.604762270314108</c:v>
                </c:pt>
                <c:pt idx="150">
                  <c:v>6.560769800060725</c:v>
                </c:pt>
                <c:pt idx="151">
                  <c:v>6.515625837940343</c:v>
                </c:pt>
                <c:pt idx="152">
                  <c:v>6.469339798211549</c:v>
                </c:pt>
                <c:pt idx="153">
                  <c:v>6.42192151647633</c:v>
                </c:pt>
                <c:pt idx="154">
                  <c:v>6.373381266099969</c:v>
                </c:pt>
                <c:pt idx="155">
                  <c:v>6.323729775621052</c:v>
                </c:pt>
                <c:pt idx="156">
                  <c:v>6.272978247213289</c:v>
                </c:pt>
                <c:pt idx="157">
                  <c:v>6.22113837626539</c:v>
                </c:pt>
                <c:pt idx="158">
                  <c:v>6.168222372150178</c:v>
                </c:pt>
                <c:pt idx="159">
                  <c:v>6.114242980259398</c:v>
                </c:pt>
                <c:pt idx="160">
                  <c:v>6.059213505386355</c:v>
                </c:pt>
                <c:pt idx="161">
                  <c:v>6.003147836544614</c:v>
                </c:pt>
                <c:pt idx="162">
                  <c:v>5.946060473317574</c:v>
                </c:pt>
                <c:pt idx="163">
                  <c:v>5.8879665538407275</c:v>
                </c:pt>
                <c:pt idx="164">
                  <c:v>5.82888188452602</c:v>
                </c:pt>
                <c:pt idx="165">
                  <c:v>5.768822971645782</c:v>
                </c:pt>
                <c:pt idx="166">
                  <c:v>5.707807054902408</c:v>
                </c:pt>
                <c:pt idx="167">
                  <c:v>5.645852143119233</c:v>
                </c:pt>
                <c:pt idx="168">
                  <c:v>5.582977052197959</c:v>
                </c:pt>
                <c:pt idx="169">
                  <c:v>5.519201445498571</c:v>
                </c:pt>
                <c:pt idx="170">
                  <c:v>5.454545876808917</c:v>
                </c:pt>
                <c:pt idx="171">
                  <c:v>5.3890318360830785</c:v>
                </c:pt>
                <c:pt idx="172">
                  <c:v>5.322681798140281</c:v>
                </c:pt>
                <c:pt idx="173">
                  <c:v>5.25551927452939</c:v>
                </c:pt>
                <c:pt idx="174">
                  <c:v>5.187568868778044</c:v>
                </c:pt>
                <c:pt idx="175">
                  <c:v>5.118856335260034</c:v>
                </c:pt>
                <c:pt idx="176">
                  <c:v>5.049408641929668</c:v>
                </c:pt>
                <c:pt idx="177">
                  <c:v>4.97925403718739</c:v>
                </c:pt>
                <c:pt idx="178">
                  <c:v>4.9084221211567645</c:v>
                </c:pt>
                <c:pt idx="179">
                  <c:v>4.836943921668802</c:v>
                </c:pt>
                <c:pt idx="180">
                  <c:v>4.764851975265252</c:v>
                </c:pt>
                <c:pt idx="181">
                  <c:v>4.69218041354757</c:v>
                </c:pt>
                <c:pt idx="182">
                  <c:v>4.618965055212271</c:v>
                </c:pt>
                <c:pt idx="183">
                  <c:v>4.545243504125685</c:v>
                </c:pt>
                <c:pt idx="184">
                  <c:v>4.471055253800976</c:v>
                </c:pt>
                <c:pt idx="185">
                  <c:v>4.396441798646716</c:v>
                </c:pt>
                <c:pt idx="186">
                  <c:v>4.321446752357988</c:v>
                </c:pt>
                <c:pt idx="187">
                  <c:v>4.246115973816476</c:v>
                </c:pt>
                <c:pt idx="188">
                  <c:v>4.1704977008533435</c:v>
                </c:pt>
                <c:pt idx="189">
                  <c:v>4.0946426922055155</c:v>
                </c:pt>
                <c:pt idx="190">
                  <c:v>4.018604377959386</c:v>
                </c:pt>
                <c:pt idx="191">
                  <c:v>3.9424390187224696</c:v>
                </c:pt>
                <c:pt idx="192">
                  <c:v>3.8662058736887013</c:v>
                </c:pt>
                <c:pt idx="193">
                  <c:v>3.789967377661913</c:v>
                </c:pt>
                <c:pt idx="194">
                  <c:v>3.7137893269681173</c:v>
                </c:pt>
                <c:pt idx="195">
                  <c:v>3.63774107401329</c:v>
                </c:pt>
                <c:pt idx="196">
                  <c:v>3.561895730020581</c:v>
                </c:pt>
                <c:pt idx="197">
                  <c:v>3.4863303751990102</c:v>
                </c:pt>
                <c:pt idx="198">
                  <c:v>3.411126275242973</c:v>
                </c:pt>
                <c:pt idx="199">
                  <c:v>3.3363691026247326</c:v>
                </c:pt>
                <c:pt idx="200">
                  <c:v>3.2621491606054382</c:v>
                </c:pt>
                <c:pt idx="201">
                  <c:v>3.1885616072376304</c:v>
                </c:pt>
                <c:pt idx="202">
                  <c:v>3.11570667584614</c:v>
                </c:pt>
                <c:pt idx="203">
                  <c:v>3.0436898875371763</c:v>
                </c:pt>
                <c:pt idx="204">
                  <c:v>2.9726222501805593</c:v>
                </c:pt>
                <c:pt idx="205">
                  <c:v>2.9026204370237334</c:v>
                </c:pt>
                <c:pt idx="206">
                  <c:v>2.833806936620287</c:v>
                </c:pt>
                <c:pt idx="207">
                  <c:v>2.7663101640911316</c:v>
                </c:pt>
                <c:pt idx="208">
                  <c:v>2.7002645218984607</c:v>
                </c:pt>
                <c:pt idx="209">
                  <c:v>2.6358103963364967</c:v>
                </c:pt>
                <c:pt idx="210">
                  <c:v>2.573094073892025</c:v>
                </c:pt>
                <c:pt idx="211">
                  <c:v>2.5122675596016384</c:v>
                </c:pt>
                <c:pt idx="212">
                  <c:v>2.45348827767686</c:v>
                </c:pt>
                <c:pt idx="213">
                  <c:v>2.396918633182855</c:v>
                </c:pt>
                <c:pt idx="214">
                  <c:v>2.3427254127017716</c:v>
                </c:pt>
                <c:pt idx="215">
                  <c:v>2.2910790020102345</c:v>
                </c:pt>
                <c:pt idx="216">
                  <c:v>2.2421524002285773</c:v>
                </c:pt>
                <c:pt idx="217">
                  <c:v>2.1961200130668503</c:v>
                </c:pt>
                <c:pt idx="218">
                  <c:v>2.153156213104528</c:v>
                </c:pt>
                <c:pt idx="219">
                  <c:v>2.1134336628384762</c:v>
                </c:pt>
                <c:pt idx="220">
                  <c:v>2.077121406714818</c:v>
                </c:pt>
                <c:pt idx="221">
                  <c:v>2.044382751482639</c:v>
                </c:pt>
                <c:pt idx="222">
                  <c:v>2.015372969588546</c:v>
                </c:pt>
                <c:pt idx="223">
                  <c:v>1.9902368771643364</c:v>
                </c:pt>
                <c:pt idx="224">
                  <c:v>1.9691063551758325</c:v>
                </c:pt>
                <c:pt idx="225">
                  <c:v>1.9520978978031178</c:v>
                </c:pt>
                <c:pt idx="226">
                  <c:v>1.939310284126204</c:v>
                </c:pt>
                <c:pt idx="227">
                  <c:v>1.9308224756681247</c:v>
                </c:pt>
                <c:pt idx="228">
                  <c:v>1.9266918415635428</c:v>
                </c:pt>
                <c:pt idx="229">
                  <c:v>1.9269528039972905</c:v>
                </c:pt>
                <c:pt idx="230">
                  <c:v>1.9316159789912999</c:v>
                </c:pt>
                <c:pt idx="231">
                  <c:v>1.940667862659168</c:v>
                </c:pt>
                <c:pt idx="232">
                  <c:v>1.9540710828594812</c:v>
                </c:pt>
                <c:pt idx="233">
                  <c:v>1.9717652037706597</c:v>
                </c:pt>
                <c:pt idx="234">
                  <c:v>1.9936680396706257</c:v>
                </c:pt>
                <c:pt idx="235">
                  <c:v>2.0196774073478263</c:v>
                </c:pt>
                <c:pt idx="236">
                  <c:v>2.049673226616712</c:v>
                </c:pt>
                <c:pt idx="237">
                  <c:v>2.0835198668275994</c:v>
                </c:pt>
                <c:pt idx="238">
                  <c:v>2.121068634328848</c:v>
                </c:pt>
                <c:pt idx="239">
                  <c:v>2.162160300754682</c:v>
                </c:pt>
                <c:pt idx="240">
                  <c:v>2.206627583166999</c:v>
                </c:pt>
                <c:pt idx="241">
                  <c:v>2.254297502432936</c:v>
                </c:pt>
                <c:pt idx="242">
                  <c:v>2.304993563665357</c:v>
                </c:pt>
                <c:pt idx="243">
                  <c:v>2.358537720213461</c:v>
                </c:pt>
                <c:pt idx="244">
                  <c:v>2.4147520991022495</c:v>
                </c:pt>
                <c:pt idx="245">
                  <c:v>2.4734604800059343</c:v>
                </c:pt>
                <c:pt idx="246">
                  <c:v>2.534489531292325</c:v>
                </c:pt>
                <c:pt idx="247">
                  <c:v>2.5976698152732434</c:v>
                </c:pt>
                <c:pt idx="248">
                  <c:v>2.6628365807047074</c:v>
                </c:pt>
                <c:pt idx="249">
                  <c:v>2.7298303641425035</c:v>
                </c:pt>
                <c:pt idx="250">
                  <c:v>2.798497423402226</c:v>
                </c:pt>
                <c:pt idx="251">
                  <c:v>2.8686900265423936</c:v>
                </c:pt>
                <c:pt idx="252">
                  <c:v>2.940266618899104</c:v>
                </c:pt>
                <c:pt idx="253">
                  <c:v>3.0130918891085554</c:v>
                </c:pt>
                <c:pt idx="254">
                  <c:v>3.087036753050027</c:v>
                </c:pt>
                <c:pt idx="255">
                  <c:v>3.161978272449807</c:v>
                </c:pt>
                <c:pt idx="256">
                  <c:v>3.2377995226683143</c:v>
                </c:pt>
                <c:pt idx="257">
                  <c:v>3.3143894220591354</c:v>
                </c:pt>
                <c:pt idx="258">
                  <c:v>3.391642533309662</c:v>
                </c:pt>
                <c:pt idx="259">
                  <c:v>3.4694588453869284</c:v>
                </c:pt>
                <c:pt idx="260">
                  <c:v>3.5477435431349518</c:v>
                </c:pt>
                <c:pt idx="261">
                  <c:v>3.626406770201486</c:v>
                </c:pt>
                <c:pt idx="262">
                  <c:v>3.705363389802654</c:v>
                </c:pt>
                <c:pt idx="263">
                  <c:v>3.784532746847434</c:v>
                </c:pt>
                <c:pt idx="264">
                  <c:v>3.863838434121455</c:v>
                </c:pt>
                <c:pt idx="265">
                  <c:v>3.9432080645510554</c:v>
                </c:pt>
                <c:pt idx="266">
                  <c:v>4.022573051014566</c:v>
                </c:pt>
                <c:pt idx="267">
                  <c:v>4.101868394719923</c:v>
                </c:pt>
                <c:pt idx="268">
                  <c:v>4.181032482809411</c:v>
                </c:pt>
                <c:pt idx="269">
                  <c:v>4.260006895568759</c:v>
                </c:pt>
                <c:pt idx="270">
                  <c:v>4.338736223396122</c:v>
                </c:pt>
                <c:pt idx="271">
                  <c:v>4.417167893515565</c:v>
                </c:pt>
                <c:pt idx="272">
                  <c:v>4.49525200629016</c:v>
                </c:pt>
                <c:pt idx="273">
                  <c:v>4.5729411808937455</c:v>
                </c:pt>
                <c:pt idx="274">
                  <c:v>4.65019041003121</c:v>
                </c:pt>
                <c:pt idx="275">
                  <c:v>4.7269569233494115</c:v>
                </c:pt>
                <c:pt idx="276">
                  <c:v>4.803200059149934</c:v>
                </c:pt>
                <c:pt idx="277">
                  <c:v>4.878881143997242</c:v>
                </c:pt>
                <c:pt idx="278">
                  <c:v>4.95396337980838</c:v>
                </c:pt>
                <c:pt idx="279">
                  <c:v>5.028411738010731</c:v>
                </c:pt>
                <c:pt idx="280">
                  <c:v>5.102192860360642</c:v>
                </c:pt>
                <c:pt idx="281">
                  <c:v>5.175274966026286</c:v>
                </c:pt>
                <c:pt idx="282">
                  <c:v>5.247627764551777</c:v>
                </c:pt>
                <c:pt idx="283">
                  <c:v>5.319222374335355</c:v>
                </c:pt>
                <c:pt idx="284">
                  <c:v>5.390031246271512</c:v>
                </c:pt>
                <c:pt idx="285">
                  <c:v>5.460028092224842</c:v>
                </c:pt>
                <c:pt idx="286">
                  <c:v>5.5291878180214935</c:v>
                </c:pt>
                <c:pt idx="287">
                  <c:v>5.59748646066224</c:v>
                </c:pt>
                <c:pt idx="288">
                  <c:v>5.664901129478949</c:v>
                </c:pt>
                <c:pt idx="289">
                  <c:v>5.731409950973535</c:v>
                </c:pt>
                <c:pt idx="290">
                  <c:v>5.796992017095135</c:v>
                </c:pt>
                <c:pt idx="291">
                  <c:v>5.861627336727202</c:v>
                </c:pt>
                <c:pt idx="292">
                  <c:v>5.925296790171393</c:v>
                </c:pt>
                <c:pt idx="293">
                  <c:v>5.987982086429465</c:v>
                </c:pt>
                <c:pt idx="294">
                  <c:v>6.049665723098006</c:v>
                </c:pt>
                <c:pt idx="295">
                  <c:v>6.110330948703532</c:v>
                </c:pt>
                <c:pt idx="296">
                  <c:v>6.169961727317474</c:v>
                </c:pt>
                <c:pt idx="297">
                  <c:v>6.228542705301769</c:v>
                </c:pt>
                <c:pt idx="298">
                  <c:v>6.286059180046239</c:v>
                </c:pt>
                <c:pt idx="299">
                  <c:v>6.342497070568671</c:v>
                </c:pt>
                <c:pt idx="300">
                  <c:v>6.397842889857653</c:v>
                </c:pt>
                <c:pt idx="301">
                  <c:v>6.4520837188466515</c:v>
                </c:pt>
                <c:pt idx="302">
                  <c:v>6.505207181915687</c:v>
                </c:pt>
                <c:pt idx="303">
                  <c:v>6.557201423824303</c:v>
                </c:pt>
                <c:pt idx="304">
                  <c:v>6.608055087986296</c:v>
                </c:pt>
                <c:pt idx="305">
                  <c:v>6.657757296002998</c:v>
                </c:pt>
                <c:pt idx="306">
                  <c:v>6.706297628377759</c:v>
                </c:pt>
                <c:pt idx="307">
                  <c:v>6.753666106339703</c:v>
                </c:pt>
                <c:pt idx="308">
                  <c:v>6.799853174709904</c:v>
                </c:pt>
                <c:pt idx="309">
                  <c:v>6.844849685747777</c:v>
                </c:pt>
                <c:pt idx="310">
                  <c:v>6.888646883919861</c:v>
                </c:pt>
                <c:pt idx="311">
                  <c:v>6.931236391537186</c:v>
                </c:pt>
                <c:pt idx="312">
                  <c:v>6.972610195211164</c:v>
                </c:pt>
                <c:pt idx="313">
                  <c:v>7.01276063308145</c:v>
                </c:pt>
                <c:pt idx="314">
                  <c:v>7.051680382772418</c:v>
                </c:pt>
                <c:pt idx="315">
                  <c:v>7.089362450037944</c:v>
                </c:pt>
                <c:pt idx="316">
                  <c:v>7.125800158056945</c:v>
                </c:pt>
              </c:numCache>
            </c:numRef>
          </c:xVal>
          <c:yVal>
            <c:numRef>
              <c:f>'Aufgabenteil a und b'!$Q$23:$Q$339</c:f>
              <c:numCache>
                <c:ptCount val="317"/>
                <c:pt idx="0">
                  <c:v>0</c:v>
                </c:pt>
                <c:pt idx="1">
                  <c:v>1000</c:v>
                </c:pt>
              </c:numCache>
            </c:numRef>
          </c:yVal>
          <c:smooth val="0"/>
        </c:ser>
        <c:axId val="20313485"/>
        <c:axId val="48603638"/>
      </c:scatterChart>
      <c:valAx>
        <c:axId val="20313485"/>
        <c:scaling>
          <c:orientation val="minMax"/>
          <c:min val="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03638"/>
        <c:crosses val="autoZero"/>
        <c:crossBetween val="midCat"/>
        <c:dispUnits/>
      </c:valAx>
      <c:valAx>
        <c:axId val="48603638"/>
        <c:scaling>
          <c:orientation val="minMax"/>
          <c:max val="1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134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v(t)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715"/>
          <c:w val="0.94925"/>
          <c:h val="0.87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'Aufgabenteil a und b'!$B$23:$B$253</c:f>
              <c:numCache>
                <c:ptCount val="23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</c:numCache>
            </c:numRef>
          </c:xVal>
          <c:yVal>
            <c:numRef>
              <c:f>'Aufgabenteil a und b'!$H$23:$H$253</c:f>
              <c:numCache>
                <c:ptCount val="231"/>
                <c:pt idx="0">
                  <c:v>0</c:v>
                </c:pt>
                <c:pt idx="1">
                  <c:v>0.4019</c:v>
                </c:pt>
                <c:pt idx="2">
                  <c:v>0.8028000313019806</c:v>
                </c:pt>
                <c:pt idx="3">
                  <c:v>1.2007185859307041</c:v>
                </c:pt>
                <c:pt idx="4">
                  <c:v>1.5937310556814834</c:v>
                </c:pt>
                <c:pt idx="5">
                  <c:v>1.9800079231106211</c:v>
                </c:pt>
                <c:pt idx="6">
                  <c:v>2.3578483700743447</c:v>
                </c:pt>
                <c:pt idx="7">
                  <c:v>2.7257078835729813</c:v>
                </c:pt>
                <c:pt idx="8">
                  <c:v>3.082218943484863</c:v>
                </c:pt>
                <c:pt idx="9">
                  <c:v>3.4262044165511343</c:v>
                </c:pt>
                <c:pt idx="10">
                  <c:v>3.7566837924461747</c:v>
                </c:pt>
                <c:pt idx="11">
                  <c:v>4.0728728300118</c:v>
                </c:pt>
                <c:pt idx="12">
                  <c:v>4.3741775022400144</c:v>
                </c:pt>
                <c:pt idx="13">
                  <c:v>4.660183324852628</c:v>
                </c:pt>
                <c:pt idx="14">
                  <c:v>4.930641230526652</c:v>
                </c:pt>
                <c:pt idx="15">
                  <c:v>5.18545112700252</c:v>
                </c:pt>
                <c:pt idx="16">
                  <c:v>5.424644177690903</c:v>
                </c:pt>
                <c:pt idx="17">
                  <c:v>5.648364695034989</c:v>
                </c:pt>
                <c:pt idx="18">
                  <c:v>5.856852364712235</c:v>
                </c:pt>
                <c:pt idx="19">
                  <c:v>6.050425343094314</c:v>
                </c:pt>
                <c:pt idx="20">
                  <c:v>6.229464605945798</c:v>
                </c:pt>
                <c:pt idx="21">
                  <c:v>6.39439978235267</c:v>
                </c:pt>
                <c:pt idx="22">
                  <c:v>6.545696588849851</c:v>
                </c:pt>
                <c:pt idx="23">
                  <c:v>6.683845885585941</c:v>
                </c:pt>
                <c:pt idx="24">
                  <c:v>6.809354307594038</c:v>
                </c:pt>
                <c:pt idx="25">
                  <c:v>6.922736376854314</c:v>
                </c:pt>
                <c:pt idx="26">
                  <c:v>7.0245079712056295</c:v>
                </c:pt>
                <c:pt idx="27">
                  <c:v>7.115181010563676</c:v>
                </c:pt>
                <c:pt idx="28">
                  <c:v>7.195259215866453</c:v>
                </c:pt>
                <c:pt idx="29">
                  <c:v>7.265234798681911</c:v>
                </c:pt>
                <c:pt idx="30">
                  <c:v>7.325585946992869</c:v>
                </c:pt>
                <c:pt idx="31">
                  <c:v>7.376774983361216</c:v>
                </c:pt>
                <c:pt idx="32">
                  <c:v>7.419247083984812</c:v>
                </c:pt>
                <c:pt idx="33">
                  <c:v>7.453429460021705</c:v>
                </c:pt>
                <c:pt idx="34">
                  <c:v>7.479730915224885</c:v>
                </c:pt>
                <c:pt idx="35">
                  <c:v>7.498541705924403</c:v>
                </c:pt>
                <c:pt idx="36">
                  <c:v>7.510233640425804</c:v>
                </c:pt>
                <c:pt idx="37">
                  <c:v>7.515160364821296</c:v>
                </c:pt>
                <c:pt idx="38">
                  <c:v>7.5136577909892805</c:v>
                </c:pt>
                <c:pt idx="39">
                  <c:v>7.506044630212515</c:v>
                </c:pt>
                <c:pt idx="40">
                  <c:v>7.4926230024404745</c:v>
                </c:pt>
                <c:pt idx="41">
                  <c:v>7.473679096846945</c:v>
                </c:pt>
                <c:pt idx="42">
                  <c:v>7.4494838640896655</c:v>
                </c:pt>
                <c:pt idx="43">
                  <c:v>7.4202937246677285</c:v>
                </c:pt>
                <c:pt idx="44">
                  <c:v>7.386351281094043</c:v>
                </c:pt>
                <c:pt idx="45">
                  <c:v>7.347886024347179</c:v>
                </c:pt>
                <c:pt idx="46">
                  <c:v>7.305115027324082</c:v>
                </c:pt>
                <c:pt idx="47">
                  <c:v>7.25824361985761</c:v>
                </c:pt>
                <c:pt idx="48">
                  <c:v>7.207466041356918</c:v>
                </c:pt>
                <c:pt idx="49">
                  <c:v>7.152966068331731</c:v>
                </c:pt>
                <c:pt idx="50">
                  <c:v>7.094917615022791</c:v>
                </c:pt>
                <c:pt idx="51">
                  <c:v>7.0334853061222935</c:v>
                </c:pt>
                <c:pt idx="52">
                  <c:v>6.968825021165394</c:v>
                </c:pt>
                <c:pt idx="53">
                  <c:v>6.901084410636729</c:v>
                </c:pt>
                <c:pt idx="54">
                  <c:v>6.83040338418939</c:v>
                </c:pt>
                <c:pt idx="55">
                  <c:v>6.756914571638574</c:v>
                </c:pt>
                <c:pt idx="56">
                  <c:v>6.680743757585548</c:v>
                </c:pt>
                <c:pt idx="57">
                  <c:v>6.602010290663716</c:v>
                </c:pt>
                <c:pt idx="58">
                  <c:v>6.520827468489251</c:v>
                </c:pt>
                <c:pt idx="59">
                  <c:v>6.43730289945339</c:v>
                </c:pt>
                <c:pt idx="60">
                  <c:v>6.35153884252008</c:v>
                </c:pt>
                <c:pt idx="61">
                  <c:v>6.263632526197355</c:v>
                </c:pt>
                <c:pt idx="62">
                  <c:v>6.173676447838954</c:v>
                </c:pt>
                <c:pt idx="63">
                  <c:v>6.081758654408269</c:v>
                </c:pt>
                <c:pt idx="64">
                  <c:v>5.987963005803169</c:v>
                </c:pt>
                <c:pt idx="65">
                  <c:v>5.892369421800164</c:v>
                </c:pt>
                <c:pt idx="66">
                  <c:v>5.795054113631928</c:v>
                </c:pt>
                <c:pt idx="67">
                  <c:v>5.696089801165046</c:v>
                </c:pt>
                <c:pt idx="68">
                  <c:v>5.595545916596239</c:v>
                </c:pt>
                <c:pt idx="69">
                  <c:v>5.493488795536354</c:v>
                </c:pt>
                <c:pt idx="70">
                  <c:v>5.389981856302751</c:v>
                </c:pt>
                <c:pt idx="71">
                  <c:v>5.285085768193065</c:v>
                </c:pt>
                <c:pt idx="72">
                  <c:v>5.17885860946698</c:v>
                </c:pt>
                <c:pt idx="73">
                  <c:v>5.071356015718027</c:v>
                </c:pt>
                <c:pt idx="74">
                  <c:v>4.962631319274663</c:v>
                </c:pt>
                <c:pt idx="75">
                  <c:v>4.852735680229147</c:v>
                </c:pt>
                <c:pt idx="76">
                  <c:v>4.741718209654064</c:v>
                </c:pt>
                <c:pt idx="77">
                  <c:v>4.629626085529813</c:v>
                </c:pt>
                <c:pt idx="78">
                  <c:v>4.5165046618719185</c:v>
                </c:pt>
                <c:pt idx="79">
                  <c:v>4.402397571514672</c:v>
                </c:pt>
                <c:pt idx="80">
                  <c:v>4.287346822977177</c:v>
                </c:pt>
                <c:pt idx="81">
                  <c:v>4.1713928918095124</c:v>
                </c:pt>
                <c:pt idx="82">
                  <c:v>4.054574806790072</c:v>
                </c:pt>
                <c:pt idx="83">
                  <c:v>3.936930231320399</c:v>
                </c:pt>
                <c:pt idx="84">
                  <c:v>3.818495540340654</c:v>
                </c:pt>
                <c:pt idx="85">
                  <c:v>3.699305893067352</c:v>
                </c:pt>
                <c:pt idx="86">
                  <c:v>3.579395301834965</c:v>
                </c:pt>
                <c:pt idx="87">
                  <c:v>3.458796697304366</c:v>
                </c:pt>
                <c:pt idx="88">
                  <c:v>3.3375419902837935</c:v>
                </c:pt>
                <c:pt idx="89">
                  <c:v>3.2156621303919812</c:v>
                </c:pt>
                <c:pt idx="90">
                  <c:v>3.093187161778196</c:v>
                </c:pt>
                <c:pt idx="91">
                  <c:v>2.970146276100156</c:v>
                </c:pt>
                <c:pt idx="92">
                  <c:v>2.8465678629479996</c:v>
                </c:pt>
                <c:pt idx="93">
                  <c:v>2.7224795578906753</c:v>
                </c:pt>
                <c:pt idx="94">
                  <c:v>2.5979082883101627</c:v>
                </c:pt>
                <c:pt idx="95">
                  <c:v>2.472880317178845</c:v>
                </c:pt>
                <c:pt idx="96">
                  <c:v>2.3474212849259977</c:v>
                </c:pt>
                <c:pt idx="97">
                  <c:v>2.2215562495307606</c:v>
                </c:pt>
                <c:pt idx="98">
                  <c:v>2.0953097249710027</c:v>
                </c:pt>
                <c:pt idx="99">
                  <c:v>1.9687057181501917</c:v>
                </c:pt>
                <c:pt idx="100">
                  <c:v>1.8417677644176438</c:v>
                </c:pt>
                <c:pt idx="101">
                  <c:v>1.71451896179137</c:v>
                </c:pt>
                <c:pt idx="102">
                  <c:v>1.5869820039870708</c:v>
                </c:pt>
                <c:pt idx="103">
                  <c:v>1.4591792123516611</c:v>
                </c:pt>
                <c:pt idx="104">
                  <c:v>1.3311325667950007</c:v>
                </c:pt>
                <c:pt idx="105">
                  <c:v>1.2028637358092062</c:v>
                </c:pt>
                <c:pt idx="106">
                  <c:v>1.0743941056610544</c:v>
                </c:pt>
                <c:pt idx="107">
                  <c:v>0.9457448088394771</c:v>
                </c:pt>
                <c:pt idx="108">
                  <c:v>0.816936751837025</c:v>
                </c:pt>
                <c:pt idx="109">
                  <c:v>0.6879906423413835</c:v>
                </c:pt>
                <c:pt idx="110">
                  <c:v>0.5589270159105741</c:v>
                </c:pt>
                <c:pt idx="111">
                  <c:v>0.42976626220333053</c:v>
                </c:pt>
                <c:pt idx="112">
                  <c:v>0.3005286508343108</c:v>
                </c:pt>
                <c:pt idx="113">
                  <c:v>0.1712343569222663</c:v>
                </c:pt>
                <c:pt idx="114">
                  <c:v>0.04190348639803812</c:v>
                </c:pt>
                <c:pt idx="115">
                  <c:v>-0.08744389886171913</c:v>
                </c:pt>
                <c:pt idx="116">
                  <c:v>-0.21678775600988207</c:v>
                </c:pt>
                <c:pt idx="117">
                  <c:v>-0.3461080362484923</c:v>
                </c:pt>
                <c:pt idx="118">
                  <c:v>-0.4753846598280559</c:v>
                </c:pt>
                <c:pt idx="119">
                  <c:v>-0.6045974909617724</c:v>
                </c:pt>
                <c:pt idx="120">
                  <c:v>-0.7337263125895747</c:v>
                </c:pt>
                <c:pt idx="121">
                  <c:v>-0.8627508009262083</c:v>
                </c:pt>
                <c:pt idx="122">
                  <c:v>-0.9916504997266492</c:v>
                </c:pt>
                <c:pt idx="123">
                  <c:v>-1.1204047942009479</c:v>
                </c:pt>
                <c:pt idx="124">
                  <c:v>-1.2489928845090894</c:v>
                </c:pt>
                <c:pt idx="125">
                  <c:v>-1.3773937587646616</c:v>
                </c:pt>
                <c:pt idx="126">
                  <c:v>-1.5055861654740224</c:v>
                </c:pt>
                <c:pt idx="127">
                  <c:v>-1.6335485853352274</c:v>
                </c:pt>
                <c:pt idx="128">
                  <c:v>-1.7612592023182267</c:v>
                </c:pt>
                <c:pt idx="129">
                  <c:v>-1.8886958739447248</c:v>
                </c:pt>
                <c:pt idx="130">
                  <c:v>-2.0158361006826206</c:v>
                </c:pt>
                <c:pt idx="131">
                  <c:v>-2.1426569943660763</c:v>
                </c:pt>
                <c:pt idx="132">
                  <c:v>-2.269135245547982</c:v>
                </c:pt>
                <c:pt idx="133">
                  <c:v>-2.3952470896868645</c:v>
                </c:pt>
                <c:pt idx="134">
                  <c:v>-2.5209682720651</c:v>
                </c:pt>
                <c:pt idx="135">
                  <c:v>-2.6462740113296097</c:v>
                </c:pt>
                <c:pt idx="136">
                  <c:v>-2.771138961540005</c:v>
                </c:pt>
                <c:pt idx="137">
                  <c:v>-2.8955371726023635</c:v>
                </c:pt>
                <c:pt idx="138">
                  <c:v>-3.0194420489594216</c:v>
                </c:pt>
                <c:pt idx="139">
                  <c:v>-3.1428263063999347</c:v>
                </c:pt>
                <c:pt idx="140">
                  <c:v>-3.2656619268411964</c:v>
                </c:pt>
                <c:pt idx="141">
                  <c:v>-3.387920110929213</c:v>
                </c:pt>
                <c:pt idx="142">
                  <c:v>-3.509571228290712</c:v>
                </c:pt>
                <c:pt idx="143">
                  <c:v>-3.6305847652599734</c:v>
                </c:pt>
                <c:pt idx="144">
                  <c:v>-3.750929269891353</c:v>
                </c:pt>
                <c:pt idx="145">
                  <c:v>-3.8705722940552083</c:v>
                </c:pt>
                <c:pt idx="146">
                  <c:v>-3.989480332400719</c:v>
                </c:pt>
                <c:pt idx="147">
                  <c:v>-4.107618757953676</c:v>
                </c:pt>
                <c:pt idx="148">
                  <c:v>-4.224951754100643</c:v>
                </c:pt>
                <c:pt idx="149">
                  <c:v>-4.341442242692857</c:v>
                </c:pt>
                <c:pt idx="150">
                  <c:v>-4.457051807983733</c:v>
                </c:pt>
                <c:pt idx="151">
                  <c:v>-4.571740616092778</c:v>
                </c:pt>
                <c:pt idx="152">
                  <c:v>-4.685467329665923</c:v>
                </c:pt>
                <c:pt idx="153">
                  <c:v>-4.79818901737776</c:v>
                </c:pt>
                <c:pt idx="154">
                  <c:v>-4.909861057894609</c:v>
                </c:pt>
                <c:pt idx="155">
                  <c:v>-5.020437037888795</c:v>
                </c:pt>
                <c:pt idx="156">
                  <c:v>-5.129868643663702</c:v>
                </c:pt>
                <c:pt idx="157">
                  <c:v>-5.238105545916072</c:v>
                </c:pt>
                <c:pt idx="158">
                  <c:v>-5.345095277126346</c:v>
                </c:pt>
                <c:pt idx="159">
                  <c:v>-5.450783101029662</c:v>
                </c:pt>
                <c:pt idx="160">
                  <c:v>-5.555111873579118</c:v>
                </c:pt>
                <c:pt idx="161">
                  <c:v>-5.658021894769009</c:v>
                </c:pt>
                <c:pt idx="162">
                  <c:v>-5.759450750638998</c:v>
                </c:pt>
                <c:pt idx="163">
                  <c:v>-5.859333144730209</c:v>
                </c:pt>
                <c:pt idx="164">
                  <c:v>-5.957600718211295</c:v>
                </c:pt>
                <c:pt idx="165">
                  <c:v>-6.054181857836475</c:v>
                </c:pt>
                <c:pt idx="166">
                  <c:v>-6.149001490838368</c:v>
                </c:pt>
                <c:pt idx="167">
                  <c:v>-6.241980865796554</c:v>
                </c:pt>
                <c:pt idx="168">
                  <c:v>-6.3330373184581115</c:v>
                </c:pt>
                <c:pt idx="169">
                  <c:v>-6.4220840214196</c:v>
                </c:pt>
                <c:pt idx="170">
                  <c:v>-6.509029716511428</c:v>
                </c:pt>
                <c:pt idx="171">
                  <c:v>-6.593778428656174</c:v>
                </c:pt>
                <c:pt idx="172">
                  <c:v>-6.676229159903285</c:v>
                </c:pt>
                <c:pt idx="173">
                  <c:v>-6.756275562274995</c:v>
                </c:pt>
                <c:pt idx="174">
                  <c:v>-6.833805587994289</c:v>
                </c:pt>
                <c:pt idx="175">
                  <c:v>-6.908701115607577</c:v>
                </c:pt>
                <c:pt idx="176">
                  <c:v>-6.980837550465625</c:v>
                </c:pt>
                <c:pt idx="177">
                  <c:v>-7.050083397990109</c:v>
                </c:pt>
                <c:pt idx="178">
                  <c:v>-7.116299808134931</c:v>
                </c:pt>
                <c:pt idx="179">
                  <c:v>-7.179340089457429</c:v>
                </c:pt>
                <c:pt idx="180">
                  <c:v>-7.2390491912526596</c:v>
                </c:pt>
                <c:pt idx="181">
                  <c:v>-7.295263152283829</c:v>
                </c:pt>
                <c:pt idx="182">
                  <c:v>-7.347808514775799</c:v>
                </c:pt>
                <c:pt idx="183">
                  <c:v>-7.396501702541397</c:v>
                </c:pt>
                <c:pt idx="184">
                  <c:v>-7.441148362400432</c:v>
                </c:pt>
                <c:pt idx="185">
                  <c:v>-7.481542668451466</c:v>
                </c:pt>
                <c:pt idx="186">
                  <c:v>-7.517466589294087</c:v>
                </c:pt>
                <c:pt idx="187">
                  <c:v>-7.548689119008291</c:v>
                </c:pt>
                <c:pt idx="188">
                  <c:v>-7.574965473618079</c:v>
                </c:pt>
                <c:pt idx="189">
                  <c:v>-7.596036255947582</c:v>
                </c:pt>
                <c:pt idx="190">
                  <c:v>-7.6116265932782925</c:v>
                </c:pt>
                <c:pt idx="191">
                  <c:v>-7.621445254105068</c:v>
                </c:pt>
                <c:pt idx="192">
                  <c:v>-7.625183752648595</c:v>
                </c:pt>
                <c:pt idx="193">
                  <c:v>-7.622515452708981</c:v>
                </c:pt>
                <c:pt idx="194">
                  <c:v>-7.613094686050243</c:v>
                </c:pt>
                <c:pt idx="195">
                  <c:v>-7.596555904915202</c:v>
                </c:pt>
                <c:pt idx="196">
                  <c:v>-7.572512893626558</c:v>
                </c:pt>
                <c:pt idx="197">
                  <c:v>-7.540558070687636</c:v>
                </c:pt>
                <c:pt idx="198">
                  <c:v>-7.500261920519797</c:v>
                </c:pt>
                <c:pt idx="199">
                  <c:v>-7.451172603128392</c:v>
                </c:pt>
                <c:pt idx="200">
                  <c:v>-7.392815800730501</c:v>
                </c:pt>
                <c:pt idx="201">
                  <c:v>-7.32469487283103</c:v>
                </c:pt>
                <c:pt idx="202">
                  <c:v>-7.2462914054670655</c:v>
                </c:pt>
                <c:pt idx="203">
                  <c:v>-7.157066256325552</c:v>
                </c:pt>
                <c:pt idx="204">
                  <c:v>-7.0564612149978485</c:v>
                </c:pt>
                <c:pt idx="205">
                  <c:v>-6.943901416367321</c:v>
                </c:pt>
                <c:pt idx="206">
                  <c:v>-6.818798664321882</c:v>
                </c:pt>
                <c:pt idx="207">
                  <c:v>-6.680555841509263</c:v>
                </c:pt>
                <c:pt idx="208">
                  <c:v>-6.528572597024912</c:v>
                </c:pt>
                <c:pt idx="209">
                  <c:v>-6.362252515367925</c:v>
                </c:pt>
                <c:pt idx="210">
                  <c:v>-6.181011973526385</c:v>
                </c:pt>
                <c:pt idx="211">
                  <c:v>-5.984290884550948</c:v>
                </c:pt>
                <c:pt idx="212">
                  <c:v>-5.7715655004047335</c:v>
                </c:pt>
                <c:pt idx="213">
                  <c:v>-5.542363398396249</c:v>
                </c:pt>
                <c:pt idx="214">
                  <c:v>-5.296280697820462</c:v>
                </c:pt>
                <c:pt idx="215">
                  <c:v>-5.0330014404869345</c:v>
                </c:pt>
                <c:pt idx="216">
                  <c:v>-4.7523189158444366</c:v>
                </c:pt>
                <c:pt idx="217">
                  <c:v>-4.454158516500907</c:v>
                </c:pt>
                <c:pt idx="218">
                  <c:v>-4.138601475963566</c:v>
                </c:pt>
                <c:pt idx="219">
                  <c:v>-3.8059085772468038</c:v>
                </c:pt>
                <c:pt idx="220">
                  <c:v>-3.4565426474848797</c:v>
                </c:pt>
                <c:pt idx="221">
                  <c:v>-3.091188398950826</c:v>
                </c:pt>
                <c:pt idx="222">
                  <c:v>-2.7107679798677493</c:v>
                </c:pt>
                <c:pt idx="223">
                  <c:v>-2.316450504974149</c:v>
                </c:pt>
                <c:pt idx="224">
                  <c:v>-1.909653892726623</c:v>
                </c:pt>
                <c:pt idx="225">
                  <c:v>-1.4920375818163194</c:v>
                </c:pt>
                <c:pt idx="226">
                  <c:v>-1.0654851535664198</c:v>
                </c:pt>
                <c:pt idx="227">
                  <c:v>-0.6320765380494421</c:v>
                </c:pt>
                <c:pt idx="228">
                  <c:v>-0.19405028286692655</c:v>
                </c:pt>
                <c:pt idx="229">
                  <c:v>0.24624276961647446</c:v>
                </c:pt>
                <c:pt idx="230">
                  <c:v>0.6863922291854255</c:v>
                </c:pt>
              </c:numCache>
            </c:numRef>
          </c:yVal>
          <c:smooth val="1"/>
        </c:ser>
        <c:axId val="34779559"/>
        <c:axId val="44580576"/>
      </c:scatterChart>
      <c:valAx>
        <c:axId val="34779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Zeit / 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4580576"/>
        <c:crosses val="autoZero"/>
        <c:crossBetween val="midCat"/>
        <c:dispUnits/>
      </c:valAx>
      <c:valAx>
        <c:axId val="44580576"/>
        <c:scaling>
          <c:orientation val="minMax"/>
          <c:max val="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Geschwindigkeit / m/s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795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3425"/>
          <c:w val="0.912"/>
          <c:h val="0.89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'Aufgabenteil a und b'!$C$23:$C$246</c:f>
              <c:numCache>
                <c:ptCount val="224"/>
                <c:pt idx="0">
                  <c:v>2</c:v>
                </c:pt>
                <c:pt idx="1">
                  <c:v>2.0020095</c:v>
                </c:pt>
                <c:pt idx="2">
                  <c:v>2.00803300015651</c:v>
                </c:pt>
                <c:pt idx="3">
                  <c:v>2.0180505932426733</c:v>
                </c:pt>
                <c:pt idx="4">
                  <c:v>2.0320228414507344</c:v>
                </c:pt>
                <c:pt idx="5">
                  <c:v>2.049891536344695</c:v>
                </c:pt>
                <c:pt idx="6">
                  <c:v>2.0715808178106196</c:v>
                </c:pt>
                <c:pt idx="7">
                  <c:v>2.0969985990788564</c:v>
                </c:pt>
                <c:pt idx="8">
                  <c:v>2.126038233214146</c:v>
                </c:pt>
                <c:pt idx="9">
                  <c:v>2.158580350014326</c:v>
                </c:pt>
                <c:pt idx="10">
                  <c:v>2.1944947910593124</c:v>
                </c:pt>
                <c:pt idx="11">
                  <c:v>2.2336425741716024</c:v>
                </c:pt>
                <c:pt idx="12">
                  <c:v>2.2758778258328616</c:v>
                </c:pt>
                <c:pt idx="13">
                  <c:v>2.321049629968325</c:v>
                </c:pt>
                <c:pt idx="14">
                  <c:v>2.369003752745221</c:v>
                </c:pt>
                <c:pt idx="15">
                  <c:v>2.419584214532867</c:v>
                </c:pt>
                <c:pt idx="16">
                  <c:v>2.472634691056334</c:v>
                </c:pt>
                <c:pt idx="17">
                  <c:v>2.5279997354199635</c:v>
                </c:pt>
                <c:pt idx="18">
                  <c:v>2.5855258207186993</c:v>
                </c:pt>
                <c:pt idx="19">
                  <c:v>2.645062209257732</c:v>
                </c:pt>
                <c:pt idx="20">
                  <c:v>2.7064616590029327</c:v>
                </c:pt>
                <c:pt idx="21">
                  <c:v>2.769580980944425</c:v>
                </c:pt>
                <c:pt idx="22">
                  <c:v>2.834281462800438</c:v>
                </c:pt>
                <c:pt idx="23">
                  <c:v>2.900429175172617</c:v>
                </c:pt>
                <c:pt idx="24">
                  <c:v>2.9678951761385166</c:v>
                </c:pt>
                <c:pt idx="25">
                  <c:v>3.0365556295607585</c:v>
                </c:pt>
                <c:pt idx="26">
                  <c:v>3.1062918513010582</c:v>
                </c:pt>
                <c:pt idx="27">
                  <c:v>3.176990296209905</c:v>
                </c:pt>
                <c:pt idx="28">
                  <c:v>3.2485424973420556</c:v>
                </c:pt>
                <c:pt idx="29">
                  <c:v>3.3208449674147973</c:v>
                </c:pt>
                <c:pt idx="30">
                  <c:v>3.3937990711431714</c:v>
                </c:pt>
                <c:pt idx="31">
                  <c:v>3.467310875794942</c:v>
                </c:pt>
                <c:pt idx="32">
                  <c:v>3.541290986131672</c:v>
                </c:pt>
                <c:pt idx="33">
                  <c:v>3.6156543688517044</c:v>
                </c:pt>
                <c:pt idx="34">
                  <c:v>3.6903201707279374</c:v>
                </c:pt>
                <c:pt idx="35">
                  <c:v>3.765211533833684</c:v>
                </c:pt>
                <c:pt idx="36">
                  <c:v>3.8402554105654345</c:v>
                </c:pt>
                <c:pt idx="37">
                  <c:v>3.91538238059167</c:v>
                </c:pt>
                <c:pt idx="38">
                  <c:v>3.990526471370723</c:v>
                </c:pt>
                <c:pt idx="39">
                  <c:v>4.065624983476732</c:v>
                </c:pt>
                <c:pt idx="40">
                  <c:v>4.140618321639996</c:v>
                </c:pt>
                <c:pt idx="41">
                  <c:v>4.215449832136433</c:v>
                </c:pt>
                <c:pt idx="42">
                  <c:v>4.290065646941116</c:v>
                </c:pt>
                <c:pt idx="43">
                  <c:v>4.3644145348849035</c:v>
                </c:pt>
                <c:pt idx="44">
                  <c:v>4.438447759913712</c:v>
                </c:pt>
                <c:pt idx="45">
                  <c:v>4.512118946440919</c:v>
                </c:pt>
                <c:pt idx="46">
                  <c:v>4.585383951699275</c:v>
                </c:pt>
                <c:pt idx="47">
                  <c:v>4.658200744935184</c:v>
                </c:pt>
                <c:pt idx="48">
                  <c:v>4.730529293241257</c:v>
                </c:pt>
                <c:pt idx="49">
                  <c:v>4.8023314537897</c:v>
                </c:pt>
                <c:pt idx="50">
                  <c:v>4.873570872206472</c:v>
                </c:pt>
                <c:pt idx="51">
                  <c:v>4.944212886812198</c:v>
                </c:pt>
                <c:pt idx="52">
                  <c:v>5.014224438448637</c:v>
                </c:pt>
                <c:pt idx="53">
                  <c:v>5.083573985607648</c:v>
                </c:pt>
                <c:pt idx="54">
                  <c:v>5.152231424581779</c:v>
                </c:pt>
                <c:pt idx="55">
                  <c:v>5.220168014360919</c:v>
                </c:pt>
                <c:pt idx="56">
                  <c:v>5.287356306007039</c:v>
                </c:pt>
                <c:pt idx="57">
                  <c:v>5.353770076248286</c:v>
                </c:pt>
                <c:pt idx="58">
                  <c:v>5.419384265044051</c:v>
                </c:pt>
                <c:pt idx="59">
                  <c:v>5.484174916883764</c:v>
                </c:pt>
                <c:pt idx="60">
                  <c:v>5.548119125593631</c:v>
                </c:pt>
                <c:pt idx="61">
                  <c:v>5.611194982437219</c:v>
                </c:pt>
                <c:pt idx="62">
                  <c:v>5.6733815273074</c:v>
                </c:pt>
                <c:pt idx="63">
                  <c:v>5.734658702818637</c:v>
                </c:pt>
                <c:pt idx="64">
                  <c:v>5.795007311119694</c:v>
                </c:pt>
                <c:pt idx="65">
                  <c:v>5.85440897325771</c:v>
                </c:pt>
                <c:pt idx="66">
                  <c:v>5.91284609093487</c:v>
                </c:pt>
                <c:pt idx="67">
                  <c:v>5.970301810508856</c:v>
                </c:pt>
                <c:pt idx="68">
                  <c:v>6.026759989097662</c:v>
                </c:pt>
                <c:pt idx="69">
                  <c:v>6.082205162658324</c:v>
                </c:pt>
                <c:pt idx="70">
                  <c:v>6.13662251591752</c:v>
                </c:pt>
                <c:pt idx="71">
                  <c:v>6.18999785404</c:v>
                </c:pt>
                <c:pt idx="72">
                  <c:v>6.2423175759283</c:v>
                </c:pt>
                <c:pt idx="73">
                  <c:v>6.293568649054225</c:v>
                </c:pt>
                <c:pt idx="74">
                  <c:v>6.343738585729189</c:v>
                </c:pt>
                <c:pt idx="75">
                  <c:v>6.392815420726707</c:v>
                </c:pt>
                <c:pt idx="76">
                  <c:v>6.440787690176124</c:v>
                </c:pt>
                <c:pt idx="77">
                  <c:v>6.4876444116520435</c:v>
                </c:pt>
                <c:pt idx="78">
                  <c:v>6.533375065389052</c:v>
                </c:pt>
                <c:pt idx="79">
                  <c:v>6.577969576555985</c:v>
                </c:pt>
                <c:pt idx="80">
                  <c:v>6.621418298528444</c:v>
                </c:pt>
                <c:pt idx="81">
                  <c:v>6.663711997102377</c:v>
                </c:pt>
                <c:pt idx="82">
                  <c:v>6.704841835595374</c:v>
                </c:pt>
                <c:pt idx="83">
                  <c:v>6.744799360785927</c:v>
                </c:pt>
                <c:pt idx="84">
                  <c:v>6.783576489644232</c:v>
                </c:pt>
                <c:pt idx="85">
                  <c:v>6.821165496811272</c:v>
                </c:pt>
                <c:pt idx="86">
                  <c:v>6.857559002785783</c:v>
                </c:pt>
                <c:pt idx="87">
                  <c:v>6.89274996278148</c:v>
                </c:pt>
                <c:pt idx="88">
                  <c:v>6.926731656219421</c:v>
                </c:pt>
                <c:pt idx="89">
                  <c:v>6.9594976768228</c:v>
                </c:pt>
                <c:pt idx="90">
                  <c:v>6.991041923283651</c:v>
                </c:pt>
                <c:pt idx="91">
                  <c:v>7.021358590473043</c:v>
                </c:pt>
                <c:pt idx="92">
                  <c:v>7.0504421611682835</c:v>
                </c:pt>
                <c:pt idx="93">
                  <c:v>7.078287398272477</c:v>
                </c:pt>
                <c:pt idx="94">
                  <c:v>7.104889337503481</c:v>
                </c:pt>
                <c:pt idx="95">
                  <c:v>7.130243280530927</c:v>
                </c:pt>
                <c:pt idx="96">
                  <c:v>7.154344788541451</c:v>
                </c:pt>
                <c:pt idx="97">
                  <c:v>7.177189676213735</c:v>
                </c:pt>
                <c:pt idx="98">
                  <c:v>7.198774006086244</c:v>
                </c:pt>
                <c:pt idx="99">
                  <c:v>7.21909408330185</c:v>
                </c:pt>
                <c:pt idx="100">
                  <c:v>7.238146450714689</c:v>
                </c:pt>
                <c:pt idx="101">
                  <c:v>7.255927884345734</c:v>
                </c:pt>
                <c:pt idx="102">
                  <c:v>7.2724353891746265</c:v>
                </c:pt>
                <c:pt idx="103">
                  <c:v>7.28766619525632</c:v>
                </c:pt>
                <c:pt idx="104">
                  <c:v>7.301617754152053</c:v>
                </c:pt>
                <c:pt idx="105">
                  <c:v>7.314287735665074</c:v>
                </c:pt>
                <c:pt idx="106">
                  <c:v>7.325674024872425</c:v>
                </c:pt>
                <c:pt idx="107">
                  <c:v>7.335774719444927</c:v>
                </c:pt>
                <c:pt idx="108">
                  <c:v>7.3445881272483104</c:v>
                </c:pt>
                <c:pt idx="109">
                  <c:v>7.352112764219203</c:v>
                </c:pt>
                <c:pt idx="110">
                  <c:v>7.358347352510463</c:v>
                </c:pt>
                <c:pt idx="111">
                  <c:v>7.3632908189010315</c:v>
                </c:pt>
                <c:pt idx="112">
                  <c:v>7.366942293466219</c:v>
                </c:pt>
                <c:pt idx="113">
                  <c:v>7.369301108505002</c:v>
                </c:pt>
                <c:pt idx="114">
                  <c:v>7.370366797721603</c:v>
                </c:pt>
                <c:pt idx="115">
                  <c:v>7.370139095659285</c:v>
                </c:pt>
                <c:pt idx="116">
                  <c:v>7.3686179373849265</c:v>
                </c:pt>
                <c:pt idx="117">
                  <c:v>7.365803458423635</c:v>
                </c:pt>
                <c:pt idx="118">
                  <c:v>7.361695994943251</c:v>
                </c:pt>
                <c:pt idx="119">
                  <c:v>7.356296084189302</c:v>
                </c:pt>
                <c:pt idx="120">
                  <c:v>7.349604465171546</c:v>
                </c:pt>
                <c:pt idx="121">
                  <c:v>7.341622079603967</c:v>
                </c:pt>
                <c:pt idx="122">
                  <c:v>7.332350073100703</c:v>
                </c:pt>
                <c:pt idx="123">
                  <c:v>7.321789796631065</c:v>
                </c:pt>
                <c:pt idx="124">
                  <c:v>7.309942808237515</c:v>
                </c:pt>
                <c:pt idx="125">
                  <c:v>7.296810875021146</c:v>
                </c:pt>
                <c:pt idx="126">
                  <c:v>7.282395975399953</c:v>
                </c:pt>
                <c:pt idx="127">
                  <c:v>7.2667003016459075</c:v>
                </c:pt>
                <c:pt idx="128">
                  <c:v>7.24972626270764</c:v>
                </c:pt>
                <c:pt idx="129">
                  <c:v>7.231476487326326</c:v>
                </c:pt>
                <c:pt idx="130">
                  <c:v>7.211953827453189</c:v>
                </c:pt>
                <c:pt idx="131">
                  <c:v>7.191161361977945</c:v>
                </c:pt>
                <c:pt idx="132">
                  <c:v>7.169102400778374</c:v>
                </c:pt>
                <c:pt idx="133">
                  <c:v>7.145780489102199</c:v>
                </c:pt>
                <c:pt idx="134">
                  <c:v>7.121199412293439</c:v>
                </c:pt>
                <c:pt idx="135">
                  <c:v>7.0953632008764655</c:v>
                </c:pt>
                <c:pt idx="136">
                  <c:v>7.068276136012117</c:v>
                </c:pt>
                <c:pt idx="137">
                  <c:v>7.039942755341405</c:v>
                </c:pt>
                <c:pt idx="138">
                  <c:v>7.010367859233596</c:v>
                </c:pt>
                <c:pt idx="139">
                  <c:v>6.979556517456799</c:v>
                </c:pt>
                <c:pt idx="140">
                  <c:v>6.947514076290593</c:v>
                </c:pt>
                <c:pt idx="141">
                  <c:v>6.914246166101742</c:v>
                </c:pt>
                <c:pt idx="142">
                  <c:v>6.879758709405642</c:v>
                </c:pt>
                <c:pt idx="143">
                  <c:v>6.844057929437888</c:v>
                </c:pt>
                <c:pt idx="144">
                  <c:v>6.807150359262131</c:v>
                </c:pt>
                <c:pt idx="145">
                  <c:v>6.769042851442399</c:v>
                </c:pt>
                <c:pt idx="146">
                  <c:v>6.72974258831012</c:v>
                </c:pt>
                <c:pt idx="147">
                  <c:v>6.689257092858347</c:v>
                </c:pt>
                <c:pt idx="148">
                  <c:v>6.647594240298075</c:v>
                </c:pt>
                <c:pt idx="149">
                  <c:v>6.604762270314108</c:v>
                </c:pt>
                <c:pt idx="150">
                  <c:v>6.560769800060725</c:v>
                </c:pt>
                <c:pt idx="151">
                  <c:v>6.515625837940343</c:v>
                </c:pt>
                <c:pt idx="152">
                  <c:v>6.469339798211549</c:v>
                </c:pt>
                <c:pt idx="153">
                  <c:v>6.42192151647633</c:v>
                </c:pt>
                <c:pt idx="154">
                  <c:v>6.373381266099969</c:v>
                </c:pt>
                <c:pt idx="155">
                  <c:v>6.323729775621052</c:v>
                </c:pt>
                <c:pt idx="156">
                  <c:v>6.272978247213289</c:v>
                </c:pt>
                <c:pt idx="157">
                  <c:v>6.22113837626539</c:v>
                </c:pt>
                <c:pt idx="158">
                  <c:v>6.168222372150178</c:v>
                </c:pt>
                <c:pt idx="159">
                  <c:v>6.114242980259398</c:v>
                </c:pt>
                <c:pt idx="160">
                  <c:v>6.059213505386355</c:v>
                </c:pt>
                <c:pt idx="161">
                  <c:v>6.003147836544614</c:v>
                </c:pt>
                <c:pt idx="162">
                  <c:v>5.946060473317574</c:v>
                </c:pt>
                <c:pt idx="163">
                  <c:v>5.8879665538407275</c:v>
                </c:pt>
                <c:pt idx="164">
                  <c:v>5.82888188452602</c:v>
                </c:pt>
                <c:pt idx="165">
                  <c:v>5.768822971645782</c:v>
                </c:pt>
                <c:pt idx="166">
                  <c:v>5.707807054902408</c:v>
                </c:pt>
                <c:pt idx="167">
                  <c:v>5.645852143119233</c:v>
                </c:pt>
                <c:pt idx="168">
                  <c:v>5.582977052197959</c:v>
                </c:pt>
                <c:pt idx="169">
                  <c:v>5.519201445498571</c:v>
                </c:pt>
                <c:pt idx="170">
                  <c:v>5.454545876808917</c:v>
                </c:pt>
                <c:pt idx="171">
                  <c:v>5.3890318360830785</c:v>
                </c:pt>
                <c:pt idx="172">
                  <c:v>5.322681798140281</c:v>
                </c:pt>
                <c:pt idx="173">
                  <c:v>5.25551927452939</c:v>
                </c:pt>
                <c:pt idx="174">
                  <c:v>5.187568868778044</c:v>
                </c:pt>
                <c:pt idx="175">
                  <c:v>5.118856335260034</c:v>
                </c:pt>
                <c:pt idx="176">
                  <c:v>5.049408641929668</c:v>
                </c:pt>
                <c:pt idx="177">
                  <c:v>4.97925403718739</c:v>
                </c:pt>
                <c:pt idx="178">
                  <c:v>4.9084221211567645</c:v>
                </c:pt>
                <c:pt idx="179">
                  <c:v>4.836943921668802</c:v>
                </c:pt>
                <c:pt idx="180">
                  <c:v>4.764851975265252</c:v>
                </c:pt>
                <c:pt idx="181">
                  <c:v>4.69218041354757</c:v>
                </c:pt>
                <c:pt idx="182">
                  <c:v>4.618965055212271</c:v>
                </c:pt>
                <c:pt idx="183">
                  <c:v>4.545243504125685</c:v>
                </c:pt>
                <c:pt idx="184">
                  <c:v>4.471055253800976</c:v>
                </c:pt>
                <c:pt idx="185">
                  <c:v>4.396441798646716</c:v>
                </c:pt>
                <c:pt idx="186">
                  <c:v>4.321446752357988</c:v>
                </c:pt>
                <c:pt idx="187">
                  <c:v>4.246115973816476</c:v>
                </c:pt>
                <c:pt idx="188">
                  <c:v>4.1704977008533435</c:v>
                </c:pt>
                <c:pt idx="189">
                  <c:v>4.0946426922055155</c:v>
                </c:pt>
                <c:pt idx="190">
                  <c:v>4.018604377959386</c:v>
                </c:pt>
                <c:pt idx="191">
                  <c:v>3.9424390187224696</c:v>
                </c:pt>
                <c:pt idx="192">
                  <c:v>3.8662058736887013</c:v>
                </c:pt>
                <c:pt idx="193">
                  <c:v>3.789967377661913</c:v>
                </c:pt>
                <c:pt idx="194">
                  <c:v>3.7137893269681173</c:v>
                </c:pt>
                <c:pt idx="195">
                  <c:v>3.63774107401329</c:v>
                </c:pt>
                <c:pt idx="196">
                  <c:v>3.561895730020581</c:v>
                </c:pt>
                <c:pt idx="197">
                  <c:v>3.4863303751990102</c:v>
                </c:pt>
                <c:pt idx="198">
                  <c:v>3.411126275242973</c:v>
                </c:pt>
                <c:pt idx="199">
                  <c:v>3.3363691026247326</c:v>
                </c:pt>
                <c:pt idx="200">
                  <c:v>3.2621491606054382</c:v>
                </c:pt>
                <c:pt idx="201">
                  <c:v>3.1885616072376304</c:v>
                </c:pt>
                <c:pt idx="202">
                  <c:v>3.11570667584614</c:v>
                </c:pt>
                <c:pt idx="203">
                  <c:v>3.0436898875371763</c:v>
                </c:pt>
                <c:pt idx="204">
                  <c:v>2.9726222501805593</c:v>
                </c:pt>
                <c:pt idx="205">
                  <c:v>2.9026204370237334</c:v>
                </c:pt>
                <c:pt idx="206">
                  <c:v>2.833806936620287</c:v>
                </c:pt>
                <c:pt idx="207">
                  <c:v>2.7663101640911316</c:v>
                </c:pt>
                <c:pt idx="208">
                  <c:v>2.7002645218984607</c:v>
                </c:pt>
                <c:pt idx="209">
                  <c:v>2.6358103963364967</c:v>
                </c:pt>
                <c:pt idx="210">
                  <c:v>2.573094073892025</c:v>
                </c:pt>
                <c:pt idx="211">
                  <c:v>2.5122675596016384</c:v>
                </c:pt>
                <c:pt idx="212">
                  <c:v>2.45348827767686</c:v>
                </c:pt>
                <c:pt idx="213">
                  <c:v>2.396918633182855</c:v>
                </c:pt>
                <c:pt idx="214">
                  <c:v>2.3427254127017716</c:v>
                </c:pt>
                <c:pt idx="215">
                  <c:v>2.2910790020102345</c:v>
                </c:pt>
                <c:pt idx="216">
                  <c:v>2.2421524002285773</c:v>
                </c:pt>
                <c:pt idx="217">
                  <c:v>2.1961200130668503</c:v>
                </c:pt>
                <c:pt idx="218">
                  <c:v>2.153156213104528</c:v>
                </c:pt>
                <c:pt idx="219">
                  <c:v>2.1134336628384762</c:v>
                </c:pt>
                <c:pt idx="220">
                  <c:v>2.077121406714818</c:v>
                </c:pt>
                <c:pt idx="221">
                  <c:v>2.044382751482639</c:v>
                </c:pt>
                <c:pt idx="222">
                  <c:v>2.015372969588546</c:v>
                </c:pt>
                <c:pt idx="223">
                  <c:v>1.9902368771643364</c:v>
                </c:pt>
              </c:numCache>
            </c:numRef>
          </c:xVal>
          <c:yVal>
            <c:numRef>
              <c:f>'Aufgabenteil a und b'!$E$23:$E$246</c:f>
              <c:numCache>
                <c:ptCount val="224"/>
                <c:pt idx="0">
                  <c:v>600000</c:v>
                </c:pt>
                <c:pt idx="1">
                  <c:v>599000.0313019806</c:v>
                </c:pt>
                <c:pt idx="2">
                  <c:v>596018.5546287234</c:v>
                </c:pt>
                <c:pt idx="3">
                  <c:v>591112.4697507792</c:v>
                </c:pt>
                <c:pt idx="4">
                  <c:v>584376.8674291376</c:v>
                </c:pt>
                <c:pt idx="5">
                  <c:v>575940.4469637236</c:v>
                </c:pt>
                <c:pt idx="6">
                  <c:v>565959.5134986367</c:v>
                </c:pt>
                <c:pt idx="7">
                  <c:v>554611.0599118812</c:v>
                </c:pt>
                <c:pt idx="8">
                  <c:v>542085.4730662715</c:v>
                </c:pt>
                <c:pt idx="9">
                  <c:v>528579.3758950402</c:v>
                </c:pt>
                <c:pt idx="10">
                  <c:v>514289.0375656254</c:v>
                </c:pt>
                <c:pt idx="11">
                  <c:v>499404.67222821404</c:v>
                </c:pt>
                <c:pt idx="12">
                  <c:v>484105.8226126138</c:v>
                </c:pt>
                <c:pt idx="13">
                  <c:v>468557.9056740234</c:v>
                </c:pt>
                <c:pt idx="14">
                  <c:v>452909.89647586877</c:v>
                </c:pt>
                <c:pt idx="15">
                  <c:v>437293.0506883824</c:v>
                </c:pt>
                <c:pt idx="16">
                  <c:v>421820.51734408614</c:v>
                </c:pt>
                <c:pt idx="17">
                  <c:v>406587.6696772456</c:v>
                </c:pt>
                <c:pt idx="18">
                  <c:v>391672.97838207876</c:v>
                </c:pt>
                <c:pt idx="19">
                  <c:v>377139.2628514843</c:v>
                </c:pt>
                <c:pt idx="20">
                  <c:v>363035.1764068718</c:v>
                </c:pt>
                <c:pt idx="21">
                  <c:v>349396.80649718107</c:v>
                </c:pt>
                <c:pt idx="22">
                  <c:v>336249.29673609</c:v>
                </c:pt>
                <c:pt idx="23">
                  <c:v>323608.422008097</c:v>
                </c:pt>
                <c:pt idx="24">
                  <c:v>311482.06926027616</c:v>
                </c:pt>
                <c:pt idx="25">
                  <c:v>299871.59435131506</c:v>
                </c:pt>
                <c:pt idx="26">
                  <c:v>288773.03935804655</c:v>
                </c:pt>
                <c:pt idx="27">
                  <c:v>278178.2053027767</c:v>
                </c:pt>
                <c:pt idx="28">
                  <c:v>268075.58281545877</c:v>
                </c:pt>
                <c:pt idx="29">
                  <c:v>258451.1483109578</c:v>
                </c:pt>
                <c:pt idx="30">
                  <c:v>249289.0363683463</c:v>
                </c:pt>
                <c:pt idx="31">
                  <c:v>240572.1006235968</c:v>
                </c:pt>
                <c:pt idx="32">
                  <c:v>232282.37603689232</c:v>
                </c:pt>
                <c:pt idx="33">
                  <c:v>224401.45520318008</c:v>
                </c:pt>
                <c:pt idx="34">
                  <c:v>216910.79069951762</c:v>
                </c:pt>
                <c:pt idx="35">
                  <c:v>209791.9345014016</c:v>
                </c:pt>
                <c:pt idx="36">
                  <c:v>203026.72439549144</c:v>
                </c:pt>
                <c:pt idx="37">
                  <c:v>196597.42616798528</c:v>
                </c:pt>
                <c:pt idx="38">
                  <c:v>190486.839223235</c:v>
                </c:pt>
                <c:pt idx="39">
                  <c:v>184678.37222795928</c:v>
                </c:pt>
                <c:pt idx="40">
                  <c:v>179156.0944064712</c:v>
                </c:pt>
                <c:pt idx="41">
                  <c:v>173904.7672427197</c:v>
                </c:pt>
                <c:pt idx="42">
                  <c:v>168909.86057806315</c:v>
                </c:pt>
                <c:pt idx="43">
                  <c:v>164157.55642631432</c:v>
                </c:pt>
                <c:pt idx="44">
                  <c:v>159634.74325313634</c:v>
                </c:pt>
                <c:pt idx="45">
                  <c:v>155329.0029769033</c:v>
                </c:pt>
                <c:pt idx="46">
                  <c:v>151228.59253352744</c:v>
                </c:pt>
                <c:pt idx="47">
                  <c:v>147322.42149930794</c:v>
                </c:pt>
                <c:pt idx="48">
                  <c:v>143600.0269748129</c:v>
                </c:pt>
                <c:pt idx="49">
                  <c:v>140051.54669105975</c:v>
                </c:pt>
                <c:pt idx="50">
                  <c:v>136667.6910995032</c:v>
                </c:pt>
                <c:pt idx="51">
                  <c:v>133439.7150431004</c:v>
                </c:pt>
                <c:pt idx="52">
                  <c:v>130359.38947133491</c:v>
                </c:pt>
                <c:pt idx="53">
                  <c:v>127418.97355266061</c:v>
                </c:pt>
                <c:pt idx="54">
                  <c:v>124611.18744918416</c:v>
                </c:pt>
                <c:pt idx="55">
                  <c:v>121929.18594697343</c:v>
                </c:pt>
                <c:pt idx="56">
                  <c:v>119366.53307816856</c:v>
                </c:pt>
                <c:pt idx="57">
                  <c:v>116917.17782553451</c:v>
                </c:pt>
                <c:pt idx="58">
                  <c:v>114575.43096413922</c:v>
                </c:pt>
                <c:pt idx="59">
                  <c:v>112335.94306669042</c:v>
                </c:pt>
                <c:pt idx="60">
                  <c:v>110193.68367727546</c:v>
                </c:pt>
                <c:pt idx="61">
                  <c:v>108143.92164159834</c:v>
                </c:pt>
                <c:pt idx="62">
                  <c:v>106182.20656931442</c:v>
                </c:pt>
                <c:pt idx="63">
                  <c:v>104304.35139490022</c:v>
                </c:pt>
                <c:pt idx="64">
                  <c:v>102506.41599699491</c:v>
                </c:pt>
                <c:pt idx="65">
                  <c:v>100784.69183176442</c:v>
                </c:pt>
                <c:pt idx="66">
                  <c:v>99135.68753311824</c:v>
                </c:pt>
                <c:pt idx="67">
                  <c:v>97556.11543119364</c:v>
                </c:pt>
                <c:pt idx="68">
                  <c:v>96042.87894011456</c:v>
                </c:pt>
                <c:pt idx="69">
                  <c:v>94593.06076639667</c:v>
                </c:pt>
                <c:pt idx="70">
                  <c:v>93203.91189031415</c:v>
                </c:pt>
                <c:pt idx="71">
                  <c:v>91872.84127391496</c:v>
                </c:pt>
                <c:pt idx="72">
                  <c:v>90597.40625104656</c:v>
                </c:pt>
                <c:pt idx="73">
                  <c:v>89375.30355663612</c:v>
                </c:pt>
                <c:pt idx="74">
                  <c:v>88204.36095448445</c:v>
                </c:pt>
                <c:pt idx="75">
                  <c:v>87082.52942491726</c:v>
                </c:pt>
                <c:pt idx="76">
                  <c:v>86007.87587574778</c:v>
                </c:pt>
                <c:pt idx="77">
                  <c:v>84978.57634210616</c:v>
                </c:pt>
                <c:pt idx="78">
                  <c:v>83992.90964275331</c:v>
                </c:pt>
                <c:pt idx="79">
                  <c:v>83049.25146250585</c:v>
                </c:pt>
                <c:pt idx="80">
                  <c:v>82146.0688323349</c:v>
                </c:pt>
                <c:pt idx="81">
                  <c:v>81281.91498055962</c:v>
                </c:pt>
                <c:pt idx="82">
                  <c:v>80455.42453032736</c:v>
                </c:pt>
                <c:pt idx="83">
                  <c:v>79665.309020255</c:v>
                </c:pt>
                <c:pt idx="84">
                  <c:v>78910.35272669778</c:v>
                </c:pt>
                <c:pt idx="85">
                  <c:v>78189.40876761315</c:v>
                </c:pt>
                <c:pt idx="86">
                  <c:v>77501.39546940103</c:v>
                </c:pt>
                <c:pt idx="87">
                  <c:v>76845.29297942788</c:v>
                </c:pt>
                <c:pt idx="88">
                  <c:v>76220.14010818754</c:v>
                </c:pt>
                <c:pt idx="89">
                  <c:v>75625.03138621496</c:v>
                </c:pt>
                <c:pt idx="90">
                  <c:v>75059.11432195992</c:v>
                </c:pt>
                <c:pt idx="91">
                  <c:v>74521.5868478438</c:v>
                </c:pt>
                <c:pt idx="92">
                  <c:v>74011.69494267553</c:v>
                </c:pt>
                <c:pt idx="93">
                  <c:v>73528.7304194874</c:v>
                </c:pt>
                <c:pt idx="94">
                  <c:v>73072.02886868195</c:v>
                </c:pt>
                <c:pt idx="95">
                  <c:v>72640.9677471526</c:v>
                </c:pt>
                <c:pt idx="96">
                  <c:v>72234.96460476276</c:v>
                </c:pt>
                <c:pt idx="97">
                  <c:v>71853.47544024227</c:v>
                </c:pt>
                <c:pt idx="98">
                  <c:v>71495.99317918894</c:v>
                </c:pt>
                <c:pt idx="99">
                  <c:v>71162.04626745205</c:v>
                </c:pt>
                <c:pt idx="100">
                  <c:v>70851.19737372635</c:v>
                </c:pt>
                <c:pt idx="101">
                  <c:v>70563.04219570063</c:v>
                </c:pt>
                <c:pt idx="102">
                  <c:v>70297.20836459033</c:v>
                </c:pt>
                <c:pt idx="103">
                  <c:v>70053.35444333947</c:v>
                </c:pt>
                <c:pt idx="104">
                  <c:v>69831.16901420559</c:v>
                </c:pt>
                <c:pt idx="105">
                  <c:v>69630.36985184818</c:v>
                </c:pt>
                <c:pt idx="106">
                  <c:v>69450.70317842274</c:v>
                </c:pt>
                <c:pt idx="107">
                  <c:v>69291.94299754786</c:v>
                </c:pt>
                <c:pt idx="108">
                  <c:v>69153.89050435861</c:v>
                </c:pt>
                <c:pt idx="109">
                  <c:v>69036.37356919068</c:v>
                </c:pt>
                <c:pt idx="110">
                  <c:v>68939.2462927564</c:v>
                </c:pt>
                <c:pt idx="111">
                  <c:v>68862.38863098025</c:v>
                </c:pt>
                <c:pt idx="112">
                  <c:v>68805.70608795549</c:v>
                </c:pt>
                <c:pt idx="113">
                  <c:v>68769.1294757718</c:v>
                </c:pt>
                <c:pt idx="114">
                  <c:v>68752.61474024273</c:v>
                </c:pt>
                <c:pt idx="115">
                  <c:v>68756.14285183708</c:v>
                </c:pt>
                <c:pt idx="116">
                  <c:v>68779.7197613898</c:v>
                </c:pt>
                <c:pt idx="117">
                  <c:v>68823.37642043638</c:v>
                </c:pt>
                <c:pt idx="118">
                  <c:v>68887.1688662835</c:v>
                </c:pt>
                <c:pt idx="119">
                  <c:v>68971.17837219776</c:v>
                </c:pt>
                <c:pt idx="120">
                  <c:v>69075.51166336639</c:v>
                </c:pt>
                <c:pt idx="121">
                  <c:v>69200.30119955906</c:v>
                </c:pt>
                <c:pt idx="122">
                  <c:v>69345.70552570124</c:v>
                </c:pt>
                <c:pt idx="123">
                  <c:v>69511.90969185853</c:v>
                </c:pt>
                <c:pt idx="124">
                  <c:v>69699.1257444277</c:v>
                </c:pt>
                <c:pt idx="125">
                  <c:v>69907.59329063924</c:v>
                </c:pt>
                <c:pt idx="126">
                  <c:v>70137.580138795</c:v>
                </c:pt>
                <c:pt idx="127">
                  <c:v>70389.3830170006</c:v>
                </c:pt>
                <c:pt idx="128">
                  <c:v>70663.32837350183</c:v>
                </c:pt>
                <c:pt idx="129">
                  <c:v>70959.77326210433</c:v>
                </c:pt>
                <c:pt idx="130">
                  <c:v>71279.10631654455</c:v>
                </c:pt>
                <c:pt idx="131">
                  <c:v>71621.74881809427</c:v>
                </c:pt>
                <c:pt idx="132">
                  <c:v>71988.15586111727</c:v>
                </c:pt>
                <c:pt idx="133">
                  <c:v>72378.8176217645</c:v>
                </c:pt>
                <c:pt idx="134">
                  <c:v>72794.26073549034</c:v>
                </c:pt>
                <c:pt idx="135">
                  <c:v>73235.04978960445</c:v>
                </c:pt>
                <c:pt idx="136">
                  <c:v>73701.78893764167</c:v>
                </c:pt>
                <c:pt idx="137">
                  <c:v>74195.1236429421</c:v>
                </c:pt>
                <c:pt idx="138">
                  <c:v>74715.74255948703</c:v>
                </c:pt>
                <c:pt idx="139">
                  <c:v>75264.37955873813</c:v>
                </c:pt>
                <c:pt idx="140">
                  <c:v>75841.81591198304</c:v>
                </c:pt>
                <c:pt idx="141">
                  <c:v>76448.88263850118</c:v>
                </c:pt>
                <c:pt idx="142">
                  <c:v>77086.46303073854</c:v>
                </c:pt>
                <c:pt idx="143">
                  <c:v>77755.49536862044</c:v>
                </c:pt>
                <c:pt idx="144">
                  <c:v>78456.97583614466</c:v>
                </c:pt>
                <c:pt idx="145">
                  <c:v>79191.96165448928</c:v>
                </c:pt>
                <c:pt idx="146">
                  <c:v>79961.57444704295</c:v>
                </c:pt>
                <c:pt idx="147">
                  <c:v>80767.0038530332</c:v>
                </c:pt>
                <c:pt idx="148">
                  <c:v>81609.51140778675</c:v>
                </c:pt>
                <c:pt idx="149">
                  <c:v>82490.43470912341</c:v>
                </c:pt>
                <c:pt idx="150">
                  <c:v>83411.1918909553</c:v>
                </c:pt>
                <c:pt idx="151">
                  <c:v>84373.28642685461</c:v>
                </c:pt>
                <c:pt idx="152">
                  <c:v>85378.3122881626</c:v>
                </c:pt>
                <c:pt idx="153">
                  <c:v>86427.95948315068</c:v>
                </c:pt>
                <c:pt idx="154">
                  <c:v>87524.02000581498</c:v>
                </c:pt>
                <c:pt idx="155">
                  <c:v>88668.39422509218</c:v>
                </c:pt>
                <c:pt idx="156">
                  <c:v>89863.09774762977</c:v>
                </c:pt>
                <c:pt idx="157">
                  <c:v>91110.26878972669</c:v>
                </c:pt>
                <c:pt idx="158">
                  <c:v>92412.17609668279</c:v>
                </c:pt>
                <c:pt idx="159">
                  <c:v>93771.2274505449</c:v>
                </c:pt>
                <c:pt idx="160">
                  <c:v>95189.97881010889</c:v>
                </c:pt>
                <c:pt idx="161">
                  <c:v>96671.1441300104</c:v>
                </c:pt>
                <c:pt idx="162">
                  <c:v>98217.60590879006</c:v>
                </c:pt>
                <c:pt idx="163">
                  <c:v>99832.42651891336</c:v>
                </c:pt>
                <c:pt idx="164">
                  <c:v>101518.86037482045</c:v>
                </c:pt>
                <c:pt idx="165">
                  <c:v>103280.36699810647</c:v>
                </c:pt>
                <c:pt idx="166">
                  <c:v>105120.6250418141</c:v>
                </c:pt>
                <c:pt idx="167">
                  <c:v>107043.54733844282</c:v>
                </c:pt>
                <c:pt idx="168">
                  <c:v>109053.29703851126</c:v>
                </c:pt>
                <c:pt idx="169">
                  <c:v>111154.3049081726</c:v>
                </c:pt>
                <c:pt idx="170">
                  <c:v>113351.28785525388</c:v>
                </c:pt>
                <c:pt idx="171">
                  <c:v>115649.26875288901</c:v>
                </c:pt>
                <c:pt idx="172">
                  <c:v>118053.59762828994</c:v>
                </c:pt>
                <c:pt idx="173">
                  <c:v>120569.97428070608</c:v>
                </c:pt>
                <c:pt idx="174">
                  <c:v>123204.47238671173</c:v>
                </c:pt>
                <c:pt idx="175">
                  <c:v>125963.56514195148</c:v>
                </c:pt>
                <c:pt idx="176">
                  <c:v>128854.15247551593</c:v>
                </c:pt>
                <c:pt idx="177">
                  <c:v>131883.58985517823</c:v>
                </c:pt>
                <c:pt idx="178">
                  <c:v>135059.71867750227</c:v>
                </c:pt>
                <c:pt idx="179">
                  <c:v>138390.89820476918</c:v>
                </c:pt>
                <c:pt idx="180">
                  <c:v>141886.03896883025</c:v>
                </c:pt>
                <c:pt idx="181">
                  <c:v>145554.63750803022</c:v>
                </c:pt>
                <c:pt idx="182">
                  <c:v>149406.81223440258</c:v>
                </c:pt>
                <c:pt idx="183">
                  <c:v>153453.34014096484</c:v>
                </c:pt>
                <c:pt idx="184">
                  <c:v>157705.6939489664</c:v>
                </c:pt>
                <c:pt idx="185">
                  <c:v>162176.07915737844</c:v>
                </c:pt>
                <c:pt idx="186">
                  <c:v>166877.47028579644</c:v>
                </c:pt>
                <c:pt idx="187">
                  <c:v>171823.64539021213</c:v>
                </c:pt>
                <c:pt idx="188">
                  <c:v>177029.21767049647</c:v>
                </c:pt>
                <c:pt idx="189">
                  <c:v>182509.66266928992</c:v>
                </c:pt>
                <c:pt idx="190">
                  <c:v>188281.3391732247</c:v>
                </c:pt>
                <c:pt idx="191">
                  <c:v>194361.50145647308</c:v>
                </c:pt>
                <c:pt idx="192">
                  <c:v>200768.29993961373</c:v>
                </c:pt>
                <c:pt idx="193">
                  <c:v>207520.76665873884</c:v>
                </c:pt>
                <c:pt idx="194">
                  <c:v>214638.7811350407</c:v>
                </c:pt>
                <c:pt idx="195">
                  <c:v>222143.01128864405</c:v>
                </c:pt>
                <c:pt idx="196">
                  <c:v>230054.8229389223</c:v>
                </c:pt>
                <c:pt idx="197">
                  <c:v>238396.15016783832</c:v>
                </c:pt>
                <c:pt idx="198">
                  <c:v>247189.31739140544</c:v>
                </c:pt>
                <c:pt idx="199">
                  <c:v>256456.80239789136</c:v>
                </c:pt>
                <c:pt idx="200">
                  <c:v>266220.9278994718</c:v>
                </c:pt>
                <c:pt idx="201">
                  <c:v>276503.4673639643</c:v>
                </c:pt>
                <c:pt idx="202">
                  <c:v>287325.1491415136</c:v>
                </c:pt>
                <c:pt idx="203">
                  <c:v>298705.0413277038</c:v>
                </c:pt>
                <c:pt idx="204">
                  <c:v>310659.7986305275</c:v>
                </c:pt>
                <c:pt idx="205">
                  <c:v>323202.7520454391</c:v>
                </c:pt>
                <c:pt idx="206">
                  <c:v>336342.82281261915</c:v>
                </c:pt>
                <c:pt idx="207">
                  <c:v>350083.24448435166</c:v>
                </c:pt>
                <c:pt idx="208">
                  <c:v>364420.0816569866</c:v>
                </c:pt>
                <c:pt idx="209">
                  <c:v>379340.5418415403</c:v>
                </c:pt>
                <c:pt idx="210">
                  <c:v>394821.08897543704</c:v>
                </c:pt>
                <c:pt idx="211">
                  <c:v>410825.3841462146</c:v>
                </c:pt>
                <c:pt idx="212">
                  <c:v>427302.10200848465</c:v>
                </c:pt>
                <c:pt idx="213">
                  <c:v>444182.7005757867</c:v>
                </c:pt>
                <c:pt idx="214">
                  <c:v>461379.2573335273</c:v>
                </c:pt>
                <c:pt idx="215">
                  <c:v>478782.52464249806</c:v>
                </c:pt>
                <c:pt idx="216">
                  <c:v>496260.3993435288</c:v>
                </c:pt>
                <c:pt idx="217">
                  <c:v>513657.0405373416</c:v>
                </c:pt>
                <c:pt idx="218">
                  <c:v>530792.8987167622</c:v>
                </c:pt>
                <c:pt idx="219">
                  <c:v>547465.9297619241</c:v>
                </c:pt>
                <c:pt idx="220">
                  <c:v>563454.2485340536</c:v>
                </c:pt>
                <c:pt idx="221">
                  <c:v>578520.4190830766</c:v>
                </c:pt>
                <c:pt idx="222">
                  <c:v>592417.4748936006</c:v>
                </c:pt>
                <c:pt idx="223">
                  <c:v>604896.612247526</c:v>
                </c:pt>
              </c:numCache>
            </c:numRef>
          </c:yVal>
          <c:smooth val="0"/>
        </c:ser>
        <c:axId val="65680865"/>
        <c:axId val="54256874"/>
      </c:scatterChart>
      <c:valAx>
        <c:axId val="65680865"/>
        <c:scaling>
          <c:orientation val="minMax"/>
          <c:max val="7.6"/>
          <c:min val="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56874"/>
        <c:crosses val="autoZero"/>
        <c:crossBetween val="midCat"/>
        <c:dispUnits/>
      </c:valAx>
      <c:valAx>
        <c:axId val="54256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808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H(t)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5975"/>
          <c:w val="0.95375"/>
          <c:h val="0.892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'Aufgabenteil a und b'!$B$23:$B$369</c:f>
              <c:numCache>
                <c:ptCount val="34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</c:numCache>
            </c:numRef>
          </c:xVal>
          <c:yVal>
            <c:numRef>
              <c:f>'Aufgabenteil a und b'!$C$23:$C$369</c:f>
              <c:numCache>
                <c:ptCount val="347"/>
                <c:pt idx="0">
                  <c:v>2</c:v>
                </c:pt>
                <c:pt idx="1">
                  <c:v>2.0020095</c:v>
                </c:pt>
                <c:pt idx="2">
                  <c:v>2.00803300015651</c:v>
                </c:pt>
                <c:pt idx="3">
                  <c:v>2.0180505932426733</c:v>
                </c:pt>
                <c:pt idx="4">
                  <c:v>2.0320228414507344</c:v>
                </c:pt>
                <c:pt idx="5">
                  <c:v>2.049891536344695</c:v>
                </c:pt>
                <c:pt idx="6">
                  <c:v>2.0715808178106196</c:v>
                </c:pt>
                <c:pt idx="7">
                  <c:v>2.0969985990788564</c:v>
                </c:pt>
                <c:pt idx="8">
                  <c:v>2.126038233214146</c:v>
                </c:pt>
                <c:pt idx="9">
                  <c:v>2.158580350014326</c:v>
                </c:pt>
                <c:pt idx="10">
                  <c:v>2.1944947910593124</c:v>
                </c:pt>
                <c:pt idx="11">
                  <c:v>2.2336425741716024</c:v>
                </c:pt>
                <c:pt idx="12">
                  <c:v>2.2758778258328616</c:v>
                </c:pt>
                <c:pt idx="13">
                  <c:v>2.321049629968325</c:v>
                </c:pt>
                <c:pt idx="14">
                  <c:v>2.369003752745221</c:v>
                </c:pt>
                <c:pt idx="15">
                  <c:v>2.419584214532867</c:v>
                </c:pt>
                <c:pt idx="16">
                  <c:v>2.472634691056334</c:v>
                </c:pt>
                <c:pt idx="17">
                  <c:v>2.5279997354199635</c:v>
                </c:pt>
                <c:pt idx="18">
                  <c:v>2.5855258207186993</c:v>
                </c:pt>
                <c:pt idx="19">
                  <c:v>2.645062209257732</c:v>
                </c:pt>
                <c:pt idx="20">
                  <c:v>2.7064616590029327</c:v>
                </c:pt>
                <c:pt idx="21">
                  <c:v>2.769580980944425</c:v>
                </c:pt>
                <c:pt idx="22">
                  <c:v>2.834281462800438</c:v>
                </c:pt>
                <c:pt idx="23">
                  <c:v>2.900429175172617</c:v>
                </c:pt>
                <c:pt idx="24">
                  <c:v>2.9678951761385166</c:v>
                </c:pt>
                <c:pt idx="25">
                  <c:v>3.0365556295607585</c:v>
                </c:pt>
                <c:pt idx="26">
                  <c:v>3.1062918513010582</c:v>
                </c:pt>
                <c:pt idx="27">
                  <c:v>3.176990296209905</c:v>
                </c:pt>
                <c:pt idx="28">
                  <c:v>3.2485424973420556</c:v>
                </c:pt>
                <c:pt idx="29">
                  <c:v>3.3208449674147973</c:v>
                </c:pt>
                <c:pt idx="30">
                  <c:v>3.3937990711431714</c:v>
                </c:pt>
                <c:pt idx="31">
                  <c:v>3.467310875794942</c:v>
                </c:pt>
                <c:pt idx="32">
                  <c:v>3.541290986131672</c:v>
                </c:pt>
                <c:pt idx="33">
                  <c:v>3.6156543688517044</c:v>
                </c:pt>
                <c:pt idx="34">
                  <c:v>3.6903201707279374</c:v>
                </c:pt>
                <c:pt idx="35">
                  <c:v>3.765211533833684</c:v>
                </c:pt>
                <c:pt idx="36">
                  <c:v>3.8402554105654345</c:v>
                </c:pt>
                <c:pt idx="37">
                  <c:v>3.91538238059167</c:v>
                </c:pt>
                <c:pt idx="38">
                  <c:v>3.990526471370723</c:v>
                </c:pt>
                <c:pt idx="39">
                  <c:v>4.065624983476732</c:v>
                </c:pt>
                <c:pt idx="40">
                  <c:v>4.140618321639996</c:v>
                </c:pt>
                <c:pt idx="41">
                  <c:v>4.215449832136433</c:v>
                </c:pt>
                <c:pt idx="42">
                  <c:v>4.290065646941116</c:v>
                </c:pt>
                <c:pt idx="43">
                  <c:v>4.3644145348849035</c:v>
                </c:pt>
                <c:pt idx="44">
                  <c:v>4.438447759913712</c:v>
                </c:pt>
                <c:pt idx="45">
                  <c:v>4.512118946440919</c:v>
                </c:pt>
                <c:pt idx="46">
                  <c:v>4.585383951699275</c:v>
                </c:pt>
                <c:pt idx="47">
                  <c:v>4.658200744935184</c:v>
                </c:pt>
                <c:pt idx="48">
                  <c:v>4.730529293241257</c:v>
                </c:pt>
                <c:pt idx="49">
                  <c:v>4.8023314537897</c:v>
                </c:pt>
                <c:pt idx="50">
                  <c:v>4.873570872206472</c:v>
                </c:pt>
                <c:pt idx="51">
                  <c:v>4.944212886812198</c:v>
                </c:pt>
                <c:pt idx="52">
                  <c:v>5.014224438448637</c:v>
                </c:pt>
                <c:pt idx="53">
                  <c:v>5.083573985607648</c:v>
                </c:pt>
                <c:pt idx="54">
                  <c:v>5.152231424581779</c:v>
                </c:pt>
                <c:pt idx="55">
                  <c:v>5.220168014360919</c:v>
                </c:pt>
                <c:pt idx="56">
                  <c:v>5.287356306007039</c:v>
                </c:pt>
                <c:pt idx="57">
                  <c:v>5.353770076248286</c:v>
                </c:pt>
                <c:pt idx="58">
                  <c:v>5.419384265044051</c:v>
                </c:pt>
                <c:pt idx="59">
                  <c:v>5.484174916883764</c:v>
                </c:pt>
                <c:pt idx="60">
                  <c:v>5.548119125593631</c:v>
                </c:pt>
                <c:pt idx="61">
                  <c:v>5.611194982437219</c:v>
                </c:pt>
                <c:pt idx="62">
                  <c:v>5.6733815273074</c:v>
                </c:pt>
                <c:pt idx="63">
                  <c:v>5.734658702818637</c:v>
                </c:pt>
                <c:pt idx="64">
                  <c:v>5.795007311119694</c:v>
                </c:pt>
                <c:pt idx="65">
                  <c:v>5.85440897325771</c:v>
                </c:pt>
                <c:pt idx="66">
                  <c:v>5.91284609093487</c:v>
                </c:pt>
                <c:pt idx="67">
                  <c:v>5.970301810508856</c:v>
                </c:pt>
                <c:pt idx="68">
                  <c:v>6.026759989097662</c:v>
                </c:pt>
                <c:pt idx="69">
                  <c:v>6.082205162658324</c:v>
                </c:pt>
                <c:pt idx="70">
                  <c:v>6.13662251591752</c:v>
                </c:pt>
                <c:pt idx="71">
                  <c:v>6.18999785404</c:v>
                </c:pt>
                <c:pt idx="72">
                  <c:v>6.2423175759283</c:v>
                </c:pt>
                <c:pt idx="73">
                  <c:v>6.293568649054225</c:v>
                </c:pt>
                <c:pt idx="74">
                  <c:v>6.343738585729189</c:v>
                </c:pt>
                <c:pt idx="75">
                  <c:v>6.392815420726707</c:v>
                </c:pt>
                <c:pt idx="76">
                  <c:v>6.440787690176124</c:v>
                </c:pt>
                <c:pt idx="77">
                  <c:v>6.4876444116520435</c:v>
                </c:pt>
                <c:pt idx="78">
                  <c:v>6.533375065389052</c:v>
                </c:pt>
                <c:pt idx="79">
                  <c:v>6.577969576555985</c:v>
                </c:pt>
                <c:pt idx="80">
                  <c:v>6.621418298528444</c:v>
                </c:pt>
                <c:pt idx="81">
                  <c:v>6.663711997102377</c:v>
                </c:pt>
                <c:pt idx="82">
                  <c:v>6.704841835595374</c:v>
                </c:pt>
                <c:pt idx="83">
                  <c:v>6.744799360785927</c:v>
                </c:pt>
                <c:pt idx="84">
                  <c:v>6.783576489644232</c:v>
                </c:pt>
                <c:pt idx="85">
                  <c:v>6.821165496811272</c:v>
                </c:pt>
                <c:pt idx="86">
                  <c:v>6.857559002785783</c:v>
                </c:pt>
                <c:pt idx="87">
                  <c:v>6.89274996278148</c:v>
                </c:pt>
                <c:pt idx="88">
                  <c:v>6.926731656219421</c:v>
                </c:pt>
                <c:pt idx="89">
                  <c:v>6.9594976768228</c:v>
                </c:pt>
                <c:pt idx="90">
                  <c:v>6.991041923283651</c:v>
                </c:pt>
                <c:pt idx="91">
                  <c:v>7.021358590473043</c:v>
                </c:pt>
                <c:pt idx="92">
                  <c:v>7.0504421611682835</c:v>
                </c:pt>
                <c:pt idx="93">
                  <c:v>7.078287398272477</c:v>
                </c:pt>
                <c:pt idx="94">
                  <c:v>7.104889337503481</c:v>
                </c:pt>
                <c:pt idx="95">
                  <c:v>7.130243280530927</c:v>
                </c:pt>
                <c:pt idx="96">
                  <c:v>7.154344788541451</c:v>
                </c:pt>
                <c:pt idx="97">
                  <c:v>7.177189676213735</c:v>
                </c:pt>
                <c:pt idx="98">
                  <c:v>7.198774006086244</c:v>
                </c:pt>
                <c:pt idx="99">
                  <c:v>7.21909408330185</c:v>
                </c:pt>
                <c:pt idx="100">
                  <c:v>7.238146450714689</c:v>
                </c:pt>
                <c:pt idx="101">
                  <c:v>7.255927884345734</c:v>
                </c:pt>
                <c:pt idx="102">
                  <c:v>7.2724353891746265</c:v>
                </c:pt>
                <c:pt idx="103">
                  <c:v>7.28766619525632</c:v>
                </c:pt>
                <c:pt idx="104">
                  <c:v>7.301617754152053</c:v>
                </c:pt>
                <c:pt idx="105">
                  <c:v>7.314287735665074</c:v>
                </c:pt>
                <c:pt idx="106">
                  <c:v>7.325674024872425</c:v>
                </c:pt>
                <c:pt idx="107">
                  <c:v>7.335774719444927</c:v>
                </c:pt>
                <c:pt idx="108">
                  <c:v>7.3445881272483104</c:v>
                </c:pt>
                <c:pt idx="109">
                  <c:v>7.352112764219203</c:v>
                </c:pt>
                <c:pt idx="110">
                  <c:v>7.358347352510463</c:v>
                </c:pt>
                <c:pt idx="111">
                  <c:v>7.3632908189010315</c:v>
                </c:pt>
                <c:pt idx="112">
                  <c:v>7.366942293466219</c:v>
                </c:pt>
                <c:pt idx="113">
                  <c:v>7.369301108505002</c:v>
                </c:pt>
                <c:pt idx="114">
                  <c:v>7.370366797721603</c:v>
                </c:pt>
                <c:pt idx="115">
                  <c:v>7.370139095659285</c:v>
                </c:pt>
                <c:pt idx="116">
                  <c:v>7.3686179373849265</c:v>
                </c:pt>
                <c:pt idx="117">
                  <c:v>7.365803458423635</c:v>
                </c:pt>
                <c:pt idx="118">
                  <c:v>7.361695994943251</c:v>
                </c:pt>
                <c:pt idx="119">
                  <c:v>7.356296084189302</c:v>
                </c:pt>
                <c:pt idx="120">
                  <c:v>7.349604465171546</c:v>
                </c:pt>
                <c:pt idx="121">
                  <c:v>7.341622079603967</c:v>
                </c:pt>
                <c:pt idx="122">
                  <c:v>7.332350073100703</c:v>
                </c:pt>
                <c:pt idx="123">
                  <c:v>7.321789796631065</c:v>
                </c:pt>
                <c:pt idx="124">
                  <c:v>7.309942808237515</c:v>
                </c:pt>
                <c:pt idx="125">
                  <c:v>7.296810875021146</c:v>
                </c:pt>
                <c:pt idx="126">
                  <c:v>7.282395975399953</c:v>
                </c:pt>
                <c:pt idx="127">
                  <c:v>7.2667003016459075</c:v>
                </c:pt>
                <c:pt idx="128">
                  <c:v>7.24972626270764</c:v>
                </c:pt>
                <c:pt idx="129">
                  <c:v>7.231476487326326</c:v>
                </c:pt>
                <c:pt idx="130">
                  <c:v>7.211953827453189</c:v>
                </c:pt>
                <c:pt idx="131">
                  <c:v>7.191161361977945</c:v>
                </c:pt>
                <c:pt idx="132">
                  <c:v>7.169102400778374</c:v>
                </c:pt>
                <c:pt idx="133">
                  <c:v>7.145780489102199</c:v>
                </c:pt>
                <c:pt idx="134">
                  <c:v>7.121199412293439</c:v>
                </c:pt>
                <c:pt idx="135">
                  <c:v>7.0953632008764655</c:v>
                </c:pt>
                <c:pt idx="136">
                  <c:v>7.068276136012117</c:v>
                </c:pt>
                <c:pt idx="137">
                  <c:v>7.039942755341405</c:v>
                </c:pt>
                <c:pt idx="138">
                  <c:v>7.010367859233596</c:v>
                </c:pt>
                <c:pt idx="139">
                  <c:v>6.979556517456799</c:v>
                </c:pt>
                <c:pt idx="140">
                  <c:v>6.947514076290593</c:v>
                </c:pt>
                <c:pt idx="141">
                  <c:v>6.914246166101742</c:v>
                </c:pt>
                <c:pt idx="142">
                  <c:v>6.879758709405642</c:v>
                </c:pt>
                <c:pt idx="143">
                  <c:v>6.844057929437888</c:v>
                </c:pt>
                <c:pt idx="144">
                  <c:v>6.807150359262131</c:v>
                </c:pt>
                <c:pt idx="145">
                  <c:v>6.769042851442399</c:v>
                </c:pt>
                <c:pt idx="146">
                  <c:v>6.72974258831012</c:v>
                </c:pt>
                <c:pt idx="147">
                  <c:v>6.689257092858347</c:v>
                </c:pt>
                <c:pt idx="148">
                  <c:v>6.647594240298075</c:v>
                </c:pt>
                <c:pt idx="149">
                  <c:v>6.604762270314108</c:v>
                </c:pt>
                <c:pt idx="150">
                  <c:v>6.560769800060725</c:v>
                </c:pt>
                <c:pt idx="151">
                  <c:v>6.515625837940343</c:v>
                </c:pt>
                <c:pt idx="152">
                  <c:v>6.469339798211549</c:v>
                </c:pt>
                <c:pt idx="153">
                  <c:v>6.42192151647633</c:v>
                </c:pt>
                <c:pt idx="154">
                  <c:v>6.373381266099969</c:v>
                </c:pt>
                <c:pt idx="155">
                  <c:v>6.323729775621052</c:v>
                </c:pt>
                <c:pt idx="156">
                  <c:v>6.272978247213289</c:v>
                </c:pt>
                <c:pt idx="157">
                  <c:v>6.22113837626539</c:v>
                </c:pt>
                <c:pt idx="158">
                  <c:v>6.168222372150178</c:v>
                </c:pt>
                <c:pt idx="159">
                  <c:v>6.114242980259398</c:v>
                </c:pt>
                <c:pt idx="160">
                  <c:v>6.059213505386355</c:v>
                </c:pt>
                <c:pt idx="161">
                  <c:v>6.003147836544614</c:v>
                </c:pt>
                <c:pt idx="162">
                  <c:v>5.946060473317574</c:v>
                </c:pt>
                <c:pt idx="163">
                  <c:v>5.8879665538407275</c:v>
                </c:pt>
                <c:pt idx="164">
                  <c:v>5.82888188452602</c:v>
                </c:pt>
                <c:pt idx="165">
                  <c:v>5.768822971645782</c:v>
                </c:pt>
                <c:pt idx="166">
                  <c:v>5.707807054902408</c:v>
                </c:pt>
                <c:pt idx="167">
                  <c:v>5.645852143119233</c:v>
                </c:pt>
                <c:pt idx="168">
                  <c:v>5.582977052197959</c:v>
                </c:pt>
                <c:pt idx="169">
                  <c:v>5.519201445498571</c:v>
                </c:pt>
                <c:pt idx="170">
                  <c:v>5.454545876808917</c:v>
                </c:pt>
                <c:pt idx="171">
                  <c:v>5.3890318360830785</c:v>
                </c:pt>
                <c:pt idx="172">
                  <c:v>5.322681798140281</c:v>
                </c:pt>
                <c:pt idx="173">
                  <c:v>5.25551927452939</c:v>
                </c:pt>
                <c:pt idx="174">
                  <c:v>5.187568868778044</c:v>
                </c:pt>
                <c:pt idx="175">
                  <c:v>5.118856335260034</c:v>
                </c:pt>
                <c:pt idx="176">
                  <c:v>5.049408641929668</c:v>
                </c:pt>
                <c:pt idx="177">
                  <c:v>4.97925403718739</c:v>
                </c:pt>
                <c:pt idx="178">
                  <c:v>4.9084221211567645</c:v>
                </c:pt>
                <c:pt idx="179">
                  <c:v>4.836943921668802</c:v>
                </c:pt>
                <c:pt idx="180">
                  <c:v>4.764851975265252</c:v>
                </c:pt>
                <c:pt idx="181">
                  <c:v>4.69218041354757</c:v>
                </c:pt>
                <c:pt idx="182">
                  <c:v>4.618965055212271</c:v>
                </c:pt>
                <c:pt idx="183">
                  <c:v>4.545243504125685</c:v>
                </c:pt>
                <c:pt idx="184">
                  <c:v>4.471055253800976</c:v>
                </c:pt>
                <c:pt idx="185">
                  <c:v>4.396441798646716</c:v>
                </c:pt>
                <c:pt idx="186">
                  <c:v>4.321446752357988</c:v>
                </c:pt>
                <c:pt idx="187">
                  <c:v>4.246115973816476</c:v>
                </c:pt>
                <c:pt idx="188">
                  <c:v>4.1704977008533435</c:v>
                </c:pt>
                <c:pt idx="189">
                  <c:v>4.0946426922055155</c:v>
                </c:pt>
                <c:pt idx="190">
                  <c:v>4.018604377959386</c:v>
                </c:pt>
                <c:pt idx="191">
                  <c:v>3.9424390187224696</c:v>
                </c:pt>
                <c:pt idx="192">
                  <c:v>3.8662058736887013</c:v>
                </c:pt>
                <c:pt idx="193">
                  <c:v>3.789967377661913</c:v>
                </c:pt>
                <c:pt idx="194">
                  <c:v>3.7137893269681173</c:v>
                </c:pt>
                <c:pt idx="195">
                  <c:v>3.63774107401329</c:v>
                </c:pt>
                <c:pt idx="196">
                  <c:v>3.561895730020581</c:v>
                </c:pt>
                <c:pt idx="197">
                  <c:v>3.4863303751990102</c:v>
                </c:pt>
                <c:pt idx="198">
                  <c:v>3.411126275242973</c:v>
                </c:pt>
                <c:pt idx="199">
                  <c:v>3.3363691026247326</c:v>
                </c:pt>
                <c:pt idx="200">
                  <c:v>3.2621491606054382</c:v>
                </c:pt>
                <c:pt idx="201">
                  <c:v>3.1885616072376304</c:v>
                </c:pt>
                <c:pt idx="202">
                  <c:v>3.11570667584614</c:v>
                </c:pt>
                <c:pt idx="203">
                  <c:v>3.0436898875371763</c:v>
                </c:pt>
                <c:pt idx="204">
                  <c:v>2.9726222501805593</c:v>
                </c:pt>
                <c:pt idx="205">
                  <c:v>2.9026204370237334</c:v>
                </c:pt>
                <c:pt idx="206">
                  <c:v>2.833806936620287</c:v>
                </c:pt>
                <c:pt idx="207">
                  <c:v>2.7663101640911316</c:v>
                </c:pt>
                <c:pt idx="208">
                  <c:v>2.7002645218984607</c:v>
                </c:pt>
                <c:pt idx="209">
                  <c:v>2.6358103963364967</c:v>
                </c:pt>
                <c:pt idx="210">
                  <c:v>2.573094073892025</c:v>
                </c:pt>
                <c:pt idx="211">
                  <c:v>2.5122675596016384</c:v>
                </c:pt>
                <c:pt idx="212">
                  <c:v>2.45348827767686</c:v>
                </c:pt>
                <c:pt idx="213">
                  <c:v>2.396918633182855</c:v>
                </c:pt>
                <c:pt idx="214">
                  <c:v>2.3427254127017716</c:v>
                </c:pt>
                <c:pt idx="215">
                  <c:v>2.2910790020102345</c:v>
                </c:pt>
                <c:pt idx="216">
                  <c:v>2.2421524002285773</c:v>
                </c:pt>
                <c:pt idx="217">
                  <c:v>2.1961200130668503</c:v>
                </c:pt>
                <c:pt idx="218">
                  <c:v>2.153156213104528</c:v>
                </c:pt>
                <c:pt idx="219">
                  <c:v>2.1134336628384762</c:v>
                </c:pt>
                <c:pt idx="220">
                  <c:v>2.077121406714818</c:v>
                </c:pt>
                <c:pt idx="221">
                  <c:v>2.044382751482639</c:v>
                </c:pt>
                <c:pt idx="222">
                  <c:v>2.015372969588546</c:v>
                </c:pt>
                <c:pt idx="223">
                  <c:v>1.9902368771643364</c:v>
                </c:pt>
                <c:pt idx="224">
                  <c:v>1.9691063551758325</c:v>
                </c:pt>
                <c:pt idx="225">
                  <c:v>1.9520978978031178</c:v>
                </c:pt>
                <c:pt idx="226">
                  <c:v>1.939310284126204</c:v>
                </c:pt>
                <c:pt idx="227">
                  <c:v>1.9308224756681247</c:v>
                </c:pt>
                <c:pt idx="228">
                  <c:v>1.9266918415635428</c:v>
                </c:pt>
                <c:pt idx="229">
                  <c:v>1.9269528039972905</c:v>
                </c:pt>
                <c:pt idx="230">
                  <c:v>1.9316159789912999</c:v>
                </c:pt>
                <c:pt idx="231">
                  <c:v>1.940667862659168</c:v>
                </c:pt>
                <c:pt idx="232">
                  <c:v>1.9540710828594812</c:v>
                </c:pt>
                <c:pt idx="233">
                  <c:v>1.9717652037706597</c:v>
                </c:pt>
                <c:pt idx="234">
                  <c:v>1.9936680396706257</c:v>
                </c:pt>
                <c:pt idx="235">
                  <c:v>2.0196774073478263</c:v>
                </c:pt>
                <c:pt idx="236">
                  <c:v>2.049673226616712</c:v>
                </c:pt>
                <c:pt idx="237">
                  <c:v>2.0835198668275994</c:v>
                </c:pt>
                <c:pt idx="238">
                  <c:v>2.121068634328848</c:v>
                </c:pt>
                <c:pt idx="239">
                  <c:v>2.162160300754682</c:v>
                </c:pt>
                <c:pt idx="240">
                  <c:v>2.206627583166999</c:v>
                </c:pt>
                <c:pt idx="241">
                  <c:v>2.254297502432936</c:v>
                </c:pt>
                <c:pt idx="242">
                  <c:v>2.304993563665357</c:v>
                </c:pt>
                <c:pt idx="243">
                  <c:v>2.358537720213461</c:v>
                </c:pt>
                <c:pt idx="244">
                  <c:v>2.4147520991022495</c:v>
                </c:pt>
                <c:pt idx="245">
                  <c:v>2.4734604800059343</c:v>
                </c:pt>
                <c:pt idx="246">
                  <c:v>2.534489531292325</c:v>
                </c:pt>
                <c:pt idx="247">
                  <c:v>2.5976698152732434</c:v>
                </c:pt>
                <c:pt idx="248">
                  <c:v>2.6628365807047074</c:v>
                </c:pt>
                <c:pt idx="249">
                  <c:v>2.7298303641425035</c:v>
                </c:pt>
                <c:pt idx="250">
                  <c:v>2.798497423402226</c:v>
                </c:pt>
                <c:pt idx="251">
                  <c:v>2.8686900265423936</c:v>
                </c:pt>
                <c:pt idx="252">
                  <c:v>2.940266618899104</c:v>
                </c:pt>
                <c:pt idx="253">
                  <c:v>3.0130918891085554</c:v>
                </c:pt>
                <c:pt idx="254">
                  <c:v>3.087036753050027</c:v>
                </c:pt>
                <c:pt idx="255">
                  <c:v>3.161978272449807</c:v>
                </c:pt>
                <c:pt idx="256">
                  <c:v>3.2377995226683143</c:v>
                </c:pt>
                <c:pt idx="257">
                  <c:v>3.3143894220591354</c:v>
                </c:pt>
                <c:pt idx="258">
                  <c:v>3.391642533309662</c:v>
                </c:pt>
                <c:pt idx="259">
                  <c:v>3.4694588453869284</c:v>
                </c:pt>
                <c:pt idx="260">
                  <c:v>3.5477435431349518</c:v>
                </c:pt>
                <c:pt idx="261">
                  <c:v>3.626406770201486</c:v>
                </c:pt>
                <c:pt idx="262">
                  <c:v>3.705363389802654</c:v>
                </c:pt>
                <c:pt idx="263">
                  <c:v>3.784532746847434</c:v>
                </c:pt>
                <c:pt idx="264">
                  <c:v>3.863838434121455</c:v>
                </c:pt>
                <c:pt idx="265">
                  <c:v>3.9432080645510554</c:v>
                </c:pt>
                <c:pt idx="266">
                  <c:v>4.022573051014566</c:v>
                </c:pt>
                <c:pt idx="267">
                  <c:v>4.101868394719923</c:v>
                </c:pt>
                <c:pt idx="268">
                  <c:v>4.181032482809411</c:v>
                </c:pt>
                <c:pt idx="269">
                  <c:v>4.260006895568759</c:v>
                </c:pt>
                <c:pt idx="270">
                  <c:v>4.338736223396122</c:v>
                </c:pt>
                <c:pt idx="271">
                  <c:v>4.417167893515565</c:v>
                </c:pt>
                <c:pt idx="272">
                  <c:v>4.49525200629016</c:v>
                </c:pt>
                <c:pt idx="273">
                  <c:v>4.5729411808937455</c:v>
                </c:pt>
                <c:pt idx="274">
                  <c:v>4.65019041003121</c:v>
                </c:pt>
                <c:pt idx="275">
                  <c:v>4.7269569233494115</c:v>
                </c:pt>
                <c:pt idx="276">
                  <c:v>4.803200059149934</c:v>
                </c:pt>
                <c:pt idx="277">
                  <c:v>4.878881143997242</c:v>
                </c:pt>
                <c:pt idx="278">
                  <c:v>4.95396337980838</c:v>
                </c:pt>
                <c:pt idx="279">
                  <c:v>5.028411738010731</c:v>
                </c:pt>
                <c:pt idx="280">
                  <c:v>5.102192860360642</c:v>
                </c:pt>
                <c:pt idx="281">
                  <c:v>5.175274966026286</c:v>
                </c:pt>
                <c:pt idx="282">
                  <c:v>5.247627764551777</c:v>
                </c:pt>
                <c:pt idx="283">
                  <c:v>5.319222374335355</c:v>
                </c:pt>
                <c:pt idx="284">
                  <c:v>5.390031246271512</c:v>
                </c:pt>
                <c:pt idx="285">
                  <c:v>5.460028092224842</c:v>
                </c:pt>
                <c:pt idx="286">
                  <c:v>5.5291878180214935</c:v>
                </c:pt>
                <c:pt idx="287">
                  <c:v>5.59748646066224</c:v>
                </c:pt>
                <c:pt idx="288">
                  <c:v>5.664901129478949</c:v>
                </c:pt>
                <c:pt idx="289">
                  <c:v>5.731409950973535</c:v>
                </c:pt>
                <c:pt idx="290">
                  <c:v>5.796992017095135</c:v>
                </c:pt>
                <c:pt idx="291">
                  <c:v>5.861627336727202</c:v>
                </c:pt>
                <c:pt idx="292">
                  <c:v>5.925296790171393</c:v>
                </c:pt>
                <c:pt idx="293">
                  <c:v>5.987982086429465</c:v>
                </c:pt>
                <c:pt idx="294">
                  <c:v>6.049665723098006</c:v>
                </c:pt>
                <c:pt idx="295">
                  <c:v>6.110330948703532</c:v>
                </c:pt>
                <c:pt idx="296">
                  <c:v>6.169961727317474</c:v>
                </c:pt>
                <c:pt idx="297">
                  <c:v>6.228542705301769</c:v>
                </c:pt>
                <c:pt idx="298">
                  <c:v>6.286059180046239</c:v>
                </c:pt>
                <c:pt idx="299">
                  <c:v>6.342497070568671</c:v>
                </c:pt>
                <c:pt idx="300">
                  <c:v>6.397842889857653</c:v>
                </c:pt>
                <c:pt idx="301">
                  <c:v>6.4520837188466515</c:v>
                </c:pt>
                <c:pt idx="302">
                  <c:v>6.505207181915687</c:v>
                </c:pt>
                <c:pt idx="303">
                  <c:v>6.557201423824303</c:v>
                </c:pt>
                <c:pt idx="304">
                  <c:v>6.608055087986296</c:v>
                </c:pt>
                <c:pt idx="305">
                  <c:v>6.657757296002998</c:v>
                </c:pt>
                <c:pt idx="306">
                  <c:v>6.706297628377759</c:v>
                </c:pt>
                <c:pt idx="307">
                  <c:v>6.753666106339703</c:v>
                </c:pt>
                <c:pt idx="308">
                  <c:v>6.799853174709904</c:v>
                </c:pt>
                <c:pt idx="309">
                  <c:v>6.844849685747777</c:v>
                </c:pt>
                <c:pt idx="310">
                  <c:v>6.888646883919861</c:v>
                </c:pt>
                <c:pt idx="311">
                  <c:v>6.931236391537186</c:v>
                </c:pt>
                <c:pt idx="312">
                  <c:v>6.972610195211164</c:v>
                </c:pt>
                <c:pt idx="313">
                  <c:v>7.01276063308145</c:v>
                </c:pt>
                <c:pt idx="314">
                  <c:v>7.051680382772418</c:v>
                </c:pt>
                <c:pt idx="315">
                  <c:v>7.089362450037944</c:v>
                </c:pt>
                <c:pt idx="316">
                  <c:v>7.125800158056945</c:v>
                </c:pt>
                <c:pt idx="317">
                  <c:v>7.160987137344765</c:v>
                </c:pt>
                <c:pt idx="318">
                  <c:v>7.194917316247903</c:v>
                </c:pt>
                <c:pt idx="319">
                  <c:v>7.227584911991828</c:v>
                </c:pt>
                <c:pt idx="320">
                  <c:v>7.258984422253765</c:v>
                </c:pt>
                <c:pt idx="321">
                  <c:v>7.289110617234262</c:v>
                </c:pt>
                <c:pt idx="322">
                  <c:v>7.3179585322032095</c:v>
                </c:pt>
                <c:pt idx="323">
                  <c:v>7.345523460497705</c:v>
                </c:pt>
                <c:pt idx="324">
                  <c:v>7.3718009469507315</c:v>
                </c:pt>
                <c:pt idx="325">
                  <c:v>7.396786781731162</c:v>
                </c:pt>
                <c:pt idx="326">
                  <c:v>7.420476994576975</c:v>
                </c:pt>
                <c:pt idx="327">
                  <c:v>7.442867849404934</c:v>
                </c:pt>
                <c:pt idx="328">
                  <c:v>7.463955839281188</c:v>
                </c:pt>
                <c:pt idx="329">
                  <c:v>7.483737681738466</c:v>
                </c:pt>
                <c:pt idx="330">
                  <c:v>7.502210314426607</c:v>
                </c:pt>
                <c:pt idx="331">
                  <c:v>7.5193708910842485</c:v>
                </c:pt>
                <c:pt idx="332">
                  <c:v>7.535216777820475</c:v>
                </c:pt>
                <c:pt idx="333">
                  <c:v>7.5497455496961665</c:v>
                </c:pt>
                <c:pt idx="334">
                  <c:v>7.562954987595689</c:v>
                </c:pt>
                <c:pt idx="335">
                  <c:v>7.5748430753804215</c:v>
                </c:pt>
                <c:pt idx="336">
                  <c:v>7.5854079973164295</c:v>
                </c:pt>
                <c:pt idx="337">
                  <c:v>7.5946481357693925</c:v>
                </c:pt>
                <c:pt idx="338">
                  <c:v>7.602562069160613</c:v>
                </c:pt>
                <c:pt idx="339">
                  <c:v>7.609148570178703</c:v>
                </c:pt>
                <c:pt idx="340">
                  <c:v>7.614406604242206</c:v>
                </c:pt>
                <c:pt idx="341">
                  <c:v>7.618335328209142</c:v>
                </c:pt>
                <c:pt idx="342">
                  <c:v>7.620934089330063</c:v>
                </c:pt>
                <c:pt idx="343">
                  <c:v>7.6222024244419435</c:v>
                </c:pt>
                <c:pt idx="344">
                  <c:v>7.622140059400779</c:v>
                </c:pt>
                <c:pt idx="345">
                  <c:v>7.620746908751477</c:v>
                </c:pt>
                <c:pt idx="346">
                  <c:v>7.618023075634192</c:v>
                </c:pt>
              </c:numCache>
            </c:numRef>
          </c:yVal>
          <c:smooth val="1"/>
        </c:ser>
        <c:axId val="18549819"/>
        <c:axId val="32730644"/>
      </c:scatterChart>
      <c:valAx>
        <c:axId val="18549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Zeit / 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730644"/>
        <c:crosses val="autoZero"/>
        <c:crossBetween val="midCat"/>
        <c:dispUnits/>
      </c:valAx>
      <c:valAx>
        <c:axId val="32730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Höhe / 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5498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87401575" bottom="0.7874015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87401575" bottom="0.7874015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096000"/>
    <xdr:graphicFrame>
      <xdr:nvGraphicFramePr>
        <xdr:cNvPr id="1" name="Chart 1"/>
        <xdr:cNvGraphicFramePr/>
      </xdr:nvGraphicFramePr>
      <xdr:xfrm>
        <a:off x="0" y="0"/>
        <a:ext cx="93916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096000"/>
    <xdr:graphicFrame>
      <xdr:nvGraphicFramePr>
        <xdr:cNvPr id="1" name="Shape 1025"/>
        <xdr:cNvGraphicFramePr/>
      </xdr:nvGraphicFramePr>
      <xdr:xfrm>
        <a:off x="0" y="0"/>
        <a:ext cx="93916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096000"/>
    <xdr:graphicFrame>
      <xdr:nvGraphicFramePr>
        <xdr:cNvPr id="1" name="Shape 1025"/>
        <xdr:cNvGraphicFramePr/>
      </xdr:nvGraphicFramePr>
      <xdr:xfrm>
        <a:off x="0" y="0"/>
        <a:ext cx="93916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096000"/>
    <xdr:graphicFrame>
      <xdr:nvGraphicFramePr>
        <xdr:cNvPr id="1" name="Shape 1025"/>
        <xdr:cNvGraphicFramePr/>
      </xdr:nvGraphicFramePr>
      <xdr:xfrm>
        <a:off x="0" y="0"/>
        <a:ext cx="93916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9"/>
  <sheetViews>
    <sheetView tabSelected="1" zoomScalePageLayoutView="0" workbookViewId="0" topLeftCell="A10">
      <selection activeCell="C24" sqref="C24"/>
    </sheetView>
  </sheetViews>
  <sheetFormatPr defaultColWidth="11.421875" defaultRowHeight="15"/>
  <cols>
    <col min="12" max="12" width="15.140625" style="0" customWidth="1"/>
    <col min="15" max="15" width="14.140625" style="0" customWidth="1"/>
    <col min="16" max="16" width="10.28125" style="0" customWidth="1"/>
  </cols>
  <sheetData>
    <row r="1" spans="1:13" ht="26.25">
      <c r="A1" s="1" t="s">
        <v>55</v>
      </c>
      <c r="B1" s="5"/>
      <c r="C1" s="5"/>
      <c r="D1" s="5"/>
      <c r="E1" s="5"/>
      <c r="F1" s="5"/>
      <c r="G1" s="5"/>
      <c r="H1" s="5"/>
      <c r="I1" s="5"/>
      <c r="J1" s="5"/>
      <c r="L1" s="21" t="s">
        <v>56</v>
      </c>
      <c r="M1" s="21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ht="15">
      <c r="A3" s="8" t="s">
        <v>0</v>
      </c>
      <c r="B3" s="8"/>
      <c r="C3" s="10" t="s">
        <v>1</v>
      </c>
      <c r="D3" s="6">
        <v>1000</v>
      </c>
      <c r="E3" s="10" t="s">
        <v>2</v>
      </c>
      <c r="F3" s="5"/>
      <c r="G3" s="14" t="s">
        <v>41</v>
      </c>
      <c r="H3" s="14"/>
      <c r="I3" s="5"/>
      <c r="J3" s="5"/>
      <c r="L3" s="14" t="s">
        <v>41</v>
      </c>
      <c r="M3" s="5"/>
      <c r="N3" s="5"/>
    </row>
    <row r="4" spans="1:14" ht="18.75">
      <c r="A4" s="3"/>
      <c r="B4" s="3"/>
      <c r="C4" s="6" t="s">
        <v>7</v>
      </c>
      <c r="D4" s="6">
        <v>0.1</v>
      </c>
      <c r="E4" s="10" t="s">
        <v>3</v>
      </c>
      <c r="F4" s="5"/>
      <c r="G4" s="25" t="s">
        <v>42</v>
      </c>
      <c r="H4" s="26"/>
      <c r="I4" s="25" t="s">
        <v>52</v>
      </c>
      <c r="J4" s="26"/>
      <c r="L4" s="7" t="s">
        <v>57</v>
      </c>
      <c r="M4" s="23" t="s">
        <v>71</v>
      </c>
      <c r="N4" s="22"/>
    </row>
    <row r="5" spans="1:14" ht="18">
      <c r="A5" s="3"/>
      <c r="B5" s="3"/>
      <c r="C5" s="6" t="s">
        <v>6</v>
      </c>
      <c r="D5" s="6">
        <v>2</v>
      </c>
      <c r="E5" s="10" t="s">
        <v>4</v>
      </c>
      <c r="F5" s="5"/>
      <c r="G5" s="6" t="s">
        <v>43</v>
      </c>
      <c r="H5" s="6"/>
      <c r="I5" s="6" t="s">
        <v>53</v>
      </c>
      <c r="J5" s="6" t="s">
        <v>54</v>
      </c>
      <c r="L5" s="7" t="s">
        <v>58</v>
      </c>
      <c r="M5" s="24" t="s">
        <v>59</v>
      </c>
      <c r="N5" s="24"/>
    </row>
    <row r="6" spans="1:14" ht="18">
      <c r="A6" s="3"/>
      <c r="B6" s="3"/>
      <c r="C6" s="11" t="s">
        <v>5</v>
      </c>
      <c r="D6" s="6">
        <f>D3*D10</f>
        <v>9810</v>
      </c>
      <c r="E6" s="12" t="s">
        <v>72</v>
      </c>
      <c r="F6" s="5"/>
      <c r="G6" s="6" t="s">
        <v>44</v>
      </c>
      <c r="H6" s="6" t="s">
        <v>45</v>
      </c>
      <c r="I6" s="5"/>
      <c r="J6" s="5"/>
      <c r="L6" s="7" t="s">
        <v>61</v>
      </c>
      <c r="M6" s="18" t="s">
        <v>70</v>
      </c>
      <c r="N6" s="19"/>
    </row>
    <row r="7" spans="1:14" ht="18">
      <c r="A7" s="25" t="s">
        <v>8</v>
      </c>
      <c r="B7" s="26"/>
      <c r="C7" s="10" t="s">
        <v>11</v>
      </c>
      <c r="D7" s="6">
        <v>600000</v>
      </c>
      <c r="E7" s="10" t="s">
        <v>9</v>
      </c>
      <c r="F7" s="5"/>
      <c r="G7" s="6" t="s">
        <v>46</v>
      </c>
      <c r="H7" s="6" t="s">
        <v>47</v>
      </c>
      <c r="I7" s="5"/>
      <c r="J7" s="5"/>
      <c r="L7" s="7" t="s">
        <v>60</v>
      </c>
      <c r="M7" s="15">
        <v>0.1</v>
      </c>
      <c r="N7" s="5"/>
    </row>
    <row r="8" spans="1:14" ht="18">
      <c r="A8" s="3"/>
      <c r="B8" s="3"/>
      <c r="C8" s="6" t="s">
        <v>12</v>
      </c>
      <c r="D8" s="6">
        <v>300</v>
      </c>
      <c r="E8" s="10" t="s">
        <v>10</v>
      </c>
      <c r="F8" s="5"/>
      <c r="G8" s="6" t="s">
        <v>48</v>
      </c>
      <c r="H8" s="6" t="s">
        <v>49</v>
      </c>
      <c r="I8" s="5"/>
      <c r="J8" s="5"/>
      <c r="L8" s="7" t="s">
        <v>62</v>
      </c>
      <c r="M8" s="20">
        <v>0.001</v>
      </c>
      <c r="N8" s="6" t="s">
        <v>4</v>
      </c>
    </row>
    <row r="9" spans="1:14" ht="18">
      <c r="A9" s="27" t="s">
        <v>13</v>
      </c>
      <c r="B9" s="27"/>
      <c r="C9" s="10" t="s">
        <v>14</v>
      </c>
      <c r="D9" s="6">
        <v>100000</v>
      </c>
      <c r="E9" s="10" t="s">
        <v>9</v>
      </c>
      <c r="F9" s="5"/>
      <c r="G9" s="6" t="s">
        <v>50</v>
      </c>
      <c r="H9" s="6" t="s">
        <v>51</v>
      </c>
      <c r="I9" s="5"/>
      <c r="J9" s="5"/>
      <c r="L9" s="16" t="s">
        <v>63</v>
      </c>
      <c r="M9" s="11">
        <f>M10+(2*M8)</f>
        <v>0.138</v>
      </c>
      <c r="N9" s="6" t="s">
        <v>4</v>
      </c>
    </row>
    <row r="10" spans="1:14" ht="18.75">
      <c r="A10" s="3"/>
      <c r="B10" s="3"/>
      <c r="C10" s="11" t="s">
        <v>15</v>
      </c>
      <c r="D10" s="6">
        <v>9.81</v>
      </c>
      <c r="E10" s="12" t="s">
        <v>16</v>
      </c>
      <c r="F10" s="5"/>
      <c r="G10" s="5"/>
      <c r="H10" s="5"/>
      <c r="I10" s="5"/>
      <c r="J10" s="5"/>
      <c r="L10" s="7" t="s">
        <v>64</v>
      </c>
      <c r="M10" s="6">
        <v>0.136</v>
      </c>
      <c r="N10" s="6" t="s">
        <v>4</v>
      </c>
    </row>
    <row r="11" spans="1:14" ht="18.75">
      <c r="A11" s="25" t="s">
        <v>17</v>
      </c>
      <c r="B11" s="26"/>
      <c r="C11" s="10" t="s">
        <v>18</v>
      </c>
      <c r="D11" s="6">
        <v>0.2</v>
      </c>
      <c r="E11" s="10" t="s">
        <v>19</v>
      </c>
      <c r="F11" s="5"/>
      <c r="G11" s="5"/>
      <c r="H11" s="5"/>
      <c r="I11" s="5"/>
      <c r="J11" s="5"/>
      <c r="L11" s="7" t="s">
        <v>65</v>
      </c>
      <c r="M11" s="6">
        <f>2*PI()*M9^2</f>
        <v>0.11965698098992805</v>
      </c>
      <c r="N11" s="6" t="s">
        <v>67</v>
      </c>
    </row>
    <row r="12" spans="1:14" ht="18">
      <c r="A12" s="3"/>
      <c r="B12" s="3"/>
      <c r="C12" s="6" t="s">
        <v>20</v>
      </c>
      <c r="D12" s="6">
        <v>39.948</v>
      </c>
      <c r="E12" s="10" t="s">
        <v>21</v>
      </c>
      <c r="F12" s="5"/>
      <c r="G12" s="5"/>
      <c r="H12" s="5"/>
      <c r="I12" s="5"/>
      <c r="J12" s="5"/>
      <c r="L12" s="7" t="s">
        <v>66</v>
      </c>
      <c r="M12" s="6">
        <f>M11-D4</f>
        <v>0.019656980989928047</v>
      </c>
      <c r="N12" s="6" t="s">
        <v>67</v>
      </c>
    </row>
    <row r="13" spans="1:14" ht="18">
      <c r="A13" s="3"/>
      <c r="B13" s="3"/>
      <c r="C13" s="6" t="s">
        <v>22</v>
      </c>
      <c r="D13" s="6">
        <f>8.314/($D$12/1000)</f>
        <v>208.1205567237409</v>
      </c>
      <c r="E13" s="10" t="s">
        <v>28</v>
      </c>
      <c r="F13" s="5"/>
      <c r="G13" s="5"/>
      <c r="H13" s="5"/>
      <c r="I13" s="5"/>
      <c r="J13" s="5"/>
      <c r="L13" s="7" t="s">
        <v>68</v>
      </c>
      <c r="M13" s="6">
        <f>D3*D10</f>
        <v>9810</v>
      </c>
      <c r="N13" s="6" t="s">
        <v>72</v>
      </c>
    </row>
    <row r="14" spans="1:14" ht="18">
      <c r="A14" s="3"/>
      <c r="B14" s="3"/>
      <c r="C14" s="6" t="s">
        <v>23</v>
      </c>
      <c r="D14" s="6">
        <v>523</v>
      </c>
      <c r="E14" s="10" t="s">
        <v>28</v>
      </c>
      <c r="F14" s="5"/>
      <c r="G14" s="5"/>
      <c r="H14" s="5"/>
      <c r="I14" s="5"/>
      <c r="J14" s="5"/>
      <c r="L14" s="7" t="s">
        <v>69</v>
      </c>
      <c r="M14" s="6">
        <f>D9*D4</f>
        <v>10000</v>
      </c>
      <c r="N14" s="6" t="s">
        <v>72</v>
      </c>
    </row>
    <row r="15" spans="1:14" ht="18">
      <c r="A15" s="3"/>
      <c r="B15" s="3"/>
      <c r="C15" s="6" t="s">
        <v>24</v>
      </c>
      <c r="D15" s="6">
        <f>D14-D13</f>
        <v>314.8794432762591</v>
      </c>
      <c r="E15" s="10" t="s">
        <v>28</v>
      </c>
      <c r="F15" s="5"/>
      <c r="G15" s="5"/>
      <c r="H15" s="5"/>
      <c r="I15" s="5"/>
      <c r="J15" s="5"/>
      <c r="L15" s="7" t="s">
        <v>74</v>
      </c>
      <c r="M15" s="6" t="s">
        <v>75</v>
      </c>
      <c r="N15" s="6" t="s">
        <v>76</v>
      </c>
    </row>
    <row r="16" spans="1:14" ht="15">
      <c r="A16" s="3"/>
      <c r="B16" s="3"/>
      <c r="C16" s="6" t="s">
        <v>25</v>
      </c>
      <c r="D16" s="6">
        <f>(D7*D11)/(8.314*D8)</f>
        <v>48.111618955977875</v>
      </c>
      <c r="E16" s="10" t="s">
        <v>29</v>
      </c>
      <c r="F16" s="5"/>
      <c r="G16" s="5"/>
      <c r="H16" s="5"/>
      <c r="I16" s="5"/>
      <c r="J16" s="5"/>
      <c r="L16" s="7" t="s">
        <v>77</v>
      </c>
      <c r="M16" s="6" t="s">
        <v>78</v>
      </c>
      <c r="N16" s="6" t="s">
        <v>79</v>
      </c>
    </row>
    <row r="17" spans="1:10" ht="15">
      <c r="A17" s="3"/>
      <c r="B17" s="3"/>
      <c r="C17" s="6" t="s">
        <v>26</v>
      </c>
      <c r="D17" s="6">
        <f>(D16*D12)/1000</f>
        <v>1.9219629540534042</v>
      </c>
      <c r="E17" s="10" t="s">
        <v>2</v>
      </c>
      <c r="F17" s="5"/>
      <c r="G17" s="5"/>
      <c r="H17" s="5"/>
      <c r="I17" s="5"/>
      <c r="J17" s="5"/>
    </row>
    <row r="18" spans="1:10" ht="15" customHeight="1">
      <c r="A18" s="3"/>
      <c r="B18" s="3"/>
      <c r="C18" s="13" t="s">
        <v>27</v>
      </c>
      <c r="D18" s="6">
        <f>D14/D15</f>
        <v>1.660953139901059</v>
      </c>
      <c r="E18" s="3"/>
      <c r="F18" s="5"/>
      <c r="G18" s="5"/>
      <c r="H18" s="5"/>
      <c r="I18" s="5"/>
      <c r="J18" s="5"/>
    </row>
    <row r="19" spans="1:10" ht="1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>
      <c r="A20" s="7" t="s">
        <v>30</v>
      </c>
      <c r="B20" s="9" t="s">
        <v>31</v>
      </c>
      <c r="C20" s="6">
        <v>0.01</v>
      </c>
      <c r="D20" s="6" t="s">
        <v>32</v>
      </c>
      <c r="E20" s="5"/>
      <c r="F20" s="5"/>
      <c r="G20" s="5"/>
      <c r="H20" s="5"/>
      <c r="I20" s="5"/>
      <c r="J20" s="5"/>
    </row>
    <row r="21" spans="1:10" ht="15" customHeight="1">
      <c r="A21" s="2"/>
      <c r="B21" s="4"/>
      <c r="C21" s="2"/>
      <c r="D21" s="2"/>
      <c r="E21" s="5"/>
      <c r="F21" s="5"/>
      <c r="G21" s="5"/>
      <c r="H21" s="5"/>
      <c r="I21" s="5"/>
      <c r="J21" s="5"/>
    </row>
    <row r="22" spans="1:18" ht="18">
      <c r="A22" s="5"/>
      <c r="B22" s="7" t="s">
        <v>33</v>
      </c>
      <c r="C22" s="7" t="s">
        <v>34</v>
      </c>
      <c r="D22" s="7" t="s">
        <v>35</v>
      </c>
      <c r="E22" s="7" t="s">
        <v>36</v>
      </c>
      <c r="F22" s="7" t="s">
        <v>37</v>
      </c>
      <c r="G22" s="7" t="s">
        <v>38</v>
      </c>
      <c r="H22" s="7" t="s">
        <v>39</v>
      </c>
      <c r="I22" s="7" t="s">
        <v>40</v>
      </c>
      <c r="J22" s="5"/>
      <c r="K22" s="7" t="s">
        <v>33</v>
      </c>
      <c r="L22" s="7" t="s">
        <v>73</v>
      </c>
      <c r="M22" s="7" t="s">
        <v>35</v>
      </c>
      <c r="N22" s="7" t="s">
        <v>80</v>
      </c>
      <c r="O22" s="7" t="s">
        <v>81</v>
      </c>
      <c r="P22" s="7" t="s">
        <v>82</v>
      </c>
      <c r="Q22" s="7" t="s">
        <v>39</v>
      </c>
      <c r="R22" s="7" t="s">
        <v>40</v>
      </c>
    </row>
    <row r="23" spans="1:18" ht="15" customHeight="1">
      <c r="A23" s="5"/>
      <c r="B23" s="6">
        <v>0</v>
      </c>
      <c r="C23" s="6">
        <v>2</v>
      </c>
      <c r="D23" s="6">
        <v>300</v>
      </c>
      <c r="E23" s="6">
        <v>600000</v>
      </c>
      <c r="F23" s="6">
        <v>0.2</v>
      </c>
      <c r="G23" s="6">
        <f>(($E$23-$D$9)*$D$4)-$D$6</f>
        <v>40190</v>
      </c>
      <c r="H23" s="6">
        <v>0</v>
      </c>
      <c r="I23" s="6">
        <v>0</v>
      </c>
      <c r="J23" s="5"/>
      <c r="K23" s="17">
        <v>0</v>
      </c>
      <c r="L23" s="17">
        <v>2</v>
      </c>
      <c r="M23" s="17">
        <v>300</v>
      </c>
      <c r="N23" s="17">
        <v>60000</v>
      </c>
      <c r="O23" s="17">
        <f>M7*N23*M12</f>
        <v>117.94188593956828</v>
      </c>
      <c r="P23" s="6"/>
      <c r="Q23" s="6">
        <v>0</v>
      </c>
      <c r="R23" s="17">
        <v>0</v>
      </c>
    </row>
    <row r="24" spans="1:18" ht="15">
      <c r="A24" s="5"/>
      <c r="B24" s="6">
        <f aca="true" t="shared" si="0" ref="B24:B87">B23+$C$20</f>
        <v>0.01</v>
      </c>
      <c r="C24" s="6">
        <f>(H23*$C$20)+C23+0.5*I24*$C$20^2</f>
        <v>2.0020095</v>
      </c>
      <c r="D24" s="6">
        <f>D23*(E24/E23)^(($D$18-1)/$D$18)</f>
        <v>299.80093829171557</v>
      </c>
      <c r="E24" s="6">
        <f>((D23*F23^($D$18-1)*$D$17*$D$13)/(F24*F24^($D$18-1)))</f>
        <v>599000.0313019806</v>
      </c>
      <c r="F24" s="6">
        <f>$D$4*C24</f>
        <v>0.20020095000000004</v>
      </c>
      <c r="G24" s="6">
        <f>((E24-$D$9)*$D$4)-$D$6</f>
        <v>40090.00313019806</v>
      </c>
      <c r="H24" s="6">
        <f>(I24*$C$20)+H23</f>
        <v>0.4019</v>
      </c>
      <c r="I24" s="6">
        <f>G23/$D$3</f>
        <v>40.19</v>
      </c>
      <c r="J24" s="5"/>
      <c r="K24" s="6">
        <f>K23+$C$20</f>
        <v>0.01</v>
      </c>
      <c r="L24" s="6"/>
      <c r="M24" s="6"/>
      <c r="N24" s="6"/>
      <c r="O24" s="6"/>
      <c r="P24" s="6"/>
      <c r="Q24" s="6">
        <f>-D3/R24*D10</f>
        <v>1000</v>
      </c>
      <c r="R24" s="6">
        <f>-$D$10*EXP(-(R23/$D$3)*K24)</f>
        <v>-9.81</v>
      </c>
    </row>
    <row r="25" spans="1:18" ht="15">
      <c r="A25" s="5"/>
      <c r="B25" s="6">
        <f t="shared" si="0"/>
        <v>0.02</v>
      </c>
      <c r="C25" s="6">
        <f>(H24*$C$20)+C24+0.5*I25*$C$20^2</f>
        <v>2.00803300015651</v>
      </c>
      <c r="D25" s="6">
        <f aca="true" t="shared" si="1" ref="D25:D38">D24*(E25/E24)^(($D$18-1)/$D$18)</f>
        <v>299.2062316000155</v>
      </c>
      <c r="E25" s="6">
        <f aca="true" t="shared" si="2" ref="E25:E38">((D24*F24^($D$18-1)*$D$17*$D$13)/(F25*F25^($D$18-1)))</f>
        <v>596018.5546287234</v>
      </c>
      <c r="F25" s="6">
        <f aca="true" t="shared" si="3" ref="F25:F38">$D$4*C25</f>
        <v>0.20080330001565103</v>
      </c>
      <c r="G25" s="6">
        <f aca="true" t="shared" si="4" ref="G25:G38">((E25-$D$9)*$D$4)-$D$6</f>
        <v>39791.85546287234</v>
      </c>
      <c r="H25" s="6">
        <f aca="true" t="shared" si="5" ref="H25:H47">(I25*$C$20)+H24</f>
        <v>0.8028000313019806</v>
      </c>
      <c r="I25" s="6">
        <f aca="true" t="shared" si="6" ref="I25:I47">G24/$D$3</f>
        <v>40.09000313019806</v>
      </c>
      <c r="J25" s="5"/>
      <c r="K25" s="6">
        <f>K24+$C$20</f>
        <v>0.02</v>
      </c>
      <c r="L25" s="6"/>
      <c r="M25" s="6"/>
      <c r="N25" s="6"/>
      <c r="O25" s="6"/>
      <c r="P25" s="6"/>
      <c r="Q25" s="6"/>
      <c r="R25" s="6">
        <f aca="true" t="shared" si="7" ref="R25:R48">-$D$10*EXP(-(R24/$D$3)*K25)</f>
        <v>-9.811924910827578</v>
      </c>
    </row>
    <row r="26" spans="1:18" ht="15">
      <c r="A26" s="5"/>
      <c r="B26" s="6">
        <f t="shared" si="0"/>
        <v>0.03</v>
      </c>
      <c r="C26" s="6">
        <f>(H25*$C$20)+C25+0.5*I26*$C$20^2</f>
        <v>2.0180505932426733</v>
      </c>
      <c r="D26" s="6">
        <f t="shared" si="1"/>
        <v>298.22371756342534</v>
      </c>
      <c r="E26" s="6">
        <f t="shared" si="2"/>
        <v>591112.4697507792</v>
      </c>
      <c r="F26" s="6">
        <f t="shared" si="3"/>
        <v>0.20180505932426734</v>
      </c>
      <c r="G26" s="6">
        <f t="shared" si="4"/>
        <v>39301.24697507793</v>
      </c>
      <c r="H26" s="6">
        <f t="shared" si="5"/>
        <v>1.2007185859307041</v>
      </c>
      <c r="I26" s="6">
        <f t="shared" si="6"/>
        <v>39.79185546287234</v>
      </c>
      <c r="J26" s="5"/>
      <c r="K26" s="6">
        <f>K25+$C$20</f>
        <v>0.03</v>
      </c>
      <c r="L26" s="6"/>
      <c r="M26" s="6"/>
      <c r="N26" s="6"/>
      <c r="O26" s="6"/>
      <c r="P26" s="6"/>
      <c r="Q26" s="6"/>
      <c r="R26" s="6">
        <f t="shared" si="7"/>
        <v>-9.812888074543961</v>
      </c>
    </row>
    <row r="27" spans="1:18" ht="15">
      <c r="A27" s="5"/>
      <c r="B27" s="6">
        <f t="shared" si="0"/>
        <v>0.04</v>
      </c>
      <c r="C27" s="6">
        <f aca="true" t="shared" si="8" ref="C27:C38">(H26*$C$20)+C26+0.5*I27*$C$20^2</f>
        <v>2.0320228414507344</v>
      </c>
      <c r="D27" s="6">
        <f t="shared" si="1"/>
        <v>296.86678565785877</v>
      </c>
      <c r="E27" s="6">
        <f t="shared" si="2"/>
        <v>584376.8674291376</v>
      </c>
      <c r="F27" s="6">
        <f t="shared" si="3"/>
        <v>0.20320228414507346</v>
      </c>
      <c r="G27" s="6">
        <f t="shared" si="4"/>
        <v>38627.686742913764</v>
      </c>
      <c r="H27" s="6">
        <f t="shared" si="5"/>
        <v>1.5937310556814834</v>
      </c>
      <c r="I27" s="6">
        <f t="shared" si="6"/>
        <v>39.30124697507793</v>
      </c>
      <c r="J27" s="5"/>
      <c r="K27" s="6">
        <f>K26+$C$20</f>
        <v>0.04</v>
      </c>
      <c r="L27" s="6"/>
      <c r="M27" s="6"/>
      <c r="N27" s="6"/>
      <c r="O27" s="6"/>
      <c r="P27" s="6"/>
      <c r="Q27" s="6"/>
      <c r="R27" s="6">
        <f t="shared" si="7"/>
        <v>-9.813851333085013</v>
      </c>
    </row>
    <row r="28" spans="1:18" ht="15">
      <c r="A28" s="5"/>
      <c r="B28" s="6">
        <f t="shared" si="0"/>
        <v>0.05</v>
      </c>
      <c r="C28" s="6">
        <f t="shared" si="8"/>
        <v>2.049891536344695</v>
      </c>
      <c r="D28" s="6">
        <f t="shared" si="1"/>
        <v>295.15386191737934</v>
      </c>
      <c r="E28" s="6">
        <f t="shared" si="2"/>
        <v>575940.4469637236</v>
      </c>
      <c r="F28" s="6">
        <f t="shared" si="3"/>
        <v>0.2049891536344695</v>
      </c>
      <c r="G28" s="6">
        <f t="shared" si="4"/>
        <v>37784.044696372366</v>
      </c>
      <c r="H28" s="6">
        <f t="shared" si="5"/>
        <v>1.9800079231106211</v>
      </c>
      <c r="I28" s="6">
        <f t="shared" si="6"/>
        <v>38.62768674291377</v>
      </c>
      <c r="J28" s="5"/>
      <c r="K28" s="6">
        <f>K27+$C$20</f>
        <v>0.05</v>
      </c>
      <c r="L28" s="6"/>
      <c r="M28" s="6"/>
      <c r="N28" s="6"/>
      <c r="O28" s="6"/>
      <c r="P28" s="6"/>
      <c r="Q28" s="6"/>
      <c r="R28" s="6">
        <f t="shared" si="7"/>
        <v>-9.814814875294026</v>
      </c>
    </row>
    <row r="29" spans="1:18" ht="15">
      <c r="A29" s="5"/>
      <c r="B29" s="6">
        <f t="shared" si="0"/>
        <v>0.060000000000000005</v>
      </c>
      <c r="C29" s="6">
        <f t="shared" si="8"/>
        <v>2.0715808178106196</v>
      </c>
      <c r="D29" s="6">
        <f t="shared" si="1"/>
        <v>293.1077179553015</v>
      </c>
      <c r="E29" s="6">
        <f t="shared" si="2"/>
        <v>565959.5134986367</v>
      </c>
      <c r="F29" s="6">
        <f t="shared" si="3"/>
        <v>0.207158081781062</v>
      </c>
      <c r="G29" s="6">
        <f t="shared" si="4"/>
        <v>36785.951349863666</v>
      </c>
      <c r="H29" s="6">
        <f t="shared" si="5"/>
        <v>2.3578483700743447</v>
      </c>
      <c r="I29" s="6">
        <f t="shared" si="6"/>
        <v>37.78404469637237</v>
      </c>
      <c r="J29" s="5"/>
      <c r="K29" s="6">
        <f>K28+$C$20</f>
        <v>0.060000000000000005</v>
      </c>
      <c r="L29" s="6"/>
      <c r="M29" s="6"/>
      <c r="N29" s="6"/>
      <c r="O29" s="6"/>
      <c r="P29" s="6"/>
      <c r="Q29" s="6"/>
      <c r="R29" s="6">
        <f t="shared" si="7"/>
        <v>-9.815778701375125</v>
      </c>
    </row>
    <row r="30" spans="1:18" ht="15">
      <c r="A30" s="5"/>
      <c r="B30" s="6">
        <f t="shared" si="0"/>
        <v>0.07</v>
      </c>
      <c r="C30" s="6">
        <f t="shared" si="8"/>
        <v>2.0969985990788564</v>
      </c>
      <c r="D30" s="6">
        <f t="shared" si="1"/>
        <v>290.75465391721355</v>
      </c>
      <c r="E30" s="6">
        <f t="shared" si="2"/>
        <v>554611.0599118812</v>
      </c>
      <c r="F30" s="6">
        <f t="shared" si="3"/>
        <v>0.20969985990788564</v>
      </c>
      <c r="G30" s="6">
        <f t="shared" si="4"/>
        <v>35651.105991188124</v>
      </c>
      <c r="H30" s="6">
        <f t="shared" si="5"/>
        <v>2.7257078835729813</v>
      </c>
      <c r="I30" s="6">
        <f t="shared" si="6"/>
        <v>36.785951349863666</v>
      </c>
      <c r="J30" s="5"/>
      <c r="K30" s="6">
        <f>K29+$C$20</f>
        <v>0.07</v>
      </c>
      <c r="L30" s="6"/>
      <c r="M30" s="6"/>
      <c r="N30" s="6"/>
      <c r="O30" s="6"/>
      <c r="P30" s="6"/>
      <c r="Q30" s="6"/>
      <c r="R30" s="6">
        <f t="shared" si="7"/>
        <v>-9.816742811477038</v>
      </c>
    </row>
    <row r="31" spans="1:18" ht="15">
      <c r="A31" s="5"/>
      <c r="B31" s="6">
        <f t="shared" si="0"/>
        <v>0.08</v>
      </c>
      <c r="C31" s="6">
        <f t="shared" si="8"/>
        <v>2.126038233214146</v>
      </c>
      <c r="D31" s="6">
        <f t="shared" si="1"/>
        <v>288.1236103522175</v>
      </c>
      <c r="E31" s="6">
        <f t="shared" si="2"/>
        <v>542085.4730662715</v>
      </c>
      <c r="F31" s="6">
        <f t="shared" si="3"/>
        <v>0.21260382332141461</v>
      </c>
      <c r="G31" s="6">
        <f t="shared" si="4"/>
        <v>34398.54730662715</v>
      </c>
      <c r="H31" s="6">
        <f t="shared" si="5"/>
        <v>3.082218943484863</v>
      </c>
      <c r="I31" s="6">
        <f t="shared" si="6"/>
        <v>35.651105991188125</v>
      </c>
      <c r="J31" s="5"/>
      <c r="K31" s="6">
        <f aca="true" t="shared" si="9" ref="K31:K37">K30+$C$20</f>
        <v>0.08</v>
      </c>
      <c r="L31" s="6"/>
      <c r="M31" s="6"/>
      <c r="N31" s="6"/>
      <c r="O31" s="6"/>
      <c r="P31" s="6"/>
      <c r="Q31" s="6"/>
      <c r="R31" s="6">
        <f t="shared" si="7"/>
        <v>-9.817707205748588</v>
      </c>
    </row>
    <row r="32" spans="1:18" ht="15">
      <c r="A32" s="5"/>
      <c r="B32" s="6">
        <f t="shared" si="0"/>
        <v>0.09</v>
      </c>
      <c r="C32" s="6">
        <f t="shared" si="8"/>
        <v>2.158580350014326</v>
      </c>
      <c r="D32" s="6">
        <f t="shared" si="1"/>
        <v>285.24526355746747</v>
      </c>
      <c r="E32" s="6">
        <f t="shared" si="2"/>
        <v>528579.3758950402</v>
      </c>
      <c r="F32" s="6">
        <f t="shared" si="3"/>
        <v>0.21585803500143264</v>
      </c>
      <c r="G32" s="6">
        <f t="shared" si="4"/>
        <v>33047.93758950403</v>
      </c>
      <c r="H32" s="6">
        <f t="shared" si="5"/>
        <v>3.4262044165511343</v>
      </c>
      <c r="I32" s="6">
        <f t="shared" si="6"/>
        <v>34.39854730662715</v>
      </c>
      <c r="J32" s="5"/>
      <c r="K32" s="6">
        <f t="shared" si="9"/>
        <v>0.09</v>
      </c>
      <c r="L32" s="6"/>
      <c r="M32" s="6"/>
      <c r="N32" s="6"/>
      <c r="O32" s="6"/>
      <c r="P32" s="6"/>
      <c r="Q32" s="6"/>
      <c r="R32" s="6">
        <f t="shared" si="7"/>
        <v>-9.81867188433871</v>
      </c>
    </row>
    <row r="33" spans="1:18" ht="15">
      <c r="A33" s="5"/>
      <c r="B33" s="6">
        <f t="shared" si="0"/>
        <v>0.09999999999999999</v>
      </c>
      <c r="C33" s="6">
        <f t="shared" si="8"/>
        <v>2.1944947910593124</v>
      </c>
      <c r="D33" s="6">
        <f t="shared" si="1"/>
        <v>282.1511535091679</v>
      </c>
      <c r="E33" s="6">
        <f t="shared" si="2"/>
        <v>514289.0375656254</v>
      </c>
      <c r="F33" s="6">
        <f t="shared" si="3"/>
        <v>0.21944947910593127</v>
      </c>
      <c r="G33" s="6">
        <f t="shared" si="4"/>
        <v>31618.90375656254</v>
      </c>
      <c r="H33" s="6">
        <f t="shared" si="5"/>
        <v>3.7566837924461747</v>
      </c>
      <c r="I33" s="6">
        <f t="shared" si="6"/>
        <v>33.04793758950403</v>
      </c>
      <c r="J33" s="5"/>
      <c r="K33" s="6">
        <f>K32+$C$20</f>
        <v>0.09999999999999999</v>
      </c>
      <c r="L33" s="6"/>
      <c r="M33" s="6"/>
      <c r="N33" s="6"/>
      <c r="O33" s="6"/>
      <c r="P33" s="6"/>
      <c r="Q33" s="6"/>
      <c r="R33" s="6">
        <f t="shared" si="7"/>
        <v>-9.819636847396454</v>
      </c>
    </row>
    <row r="34" spans="1:18" ht="15">
      <c r="A34" s="5"/>
      <c r="B34" s="6">
        <f t="shared" si="0"/>
        <v>0.10999999999999999</v>
      </c>
      <c r="C34" s="6">
        <f t="shared" si="8"/>
        <v>2.2336425741716024</v>
      </c>
      <c r="D34" s="6">
        <f t="shared" si="1"/>
        <v>278.87288440728827</v>
      </c>
      <c r="E34" s="6">
        <f t="shared" si="2"/>
        <v>499404.67222821404</v>
      </c>
      <c r="F34" s="6">
        <f t="shared" si="3"/>
        <v>0.22336425741716026</v>
      </c>
      <c r="G34" s="6">
        <f t="shared" si="4"/>
        <v>30130.467222821404</v>
      </c>
      <c r="H34" s="6">
        <f t="shared" si="5"/>
        <v>4.0728728300118</v>
      </c>
      <c r="I34" s="6">
        <f t="shared" si="6"/>
        <v>31.618903756562542</v>
      </c>
      <c r="J34" s="5"/>
      <c r="K34" s="6">
        <f t="shared" si="9"/>
        <v>0.10999999999999999</v>
      </c>
      <c r="L34" s="6"/>
      <c r="M34" s="6"/>
      <c r="N34" s="6"/>
      <c r="O34" s="6"/>
      <c r="P34" s="6"/>
      <c r="Q34" s="6"/>
      <c r="R34" s="6">
        <f t="shared" si="7"/>
        <v>-9.820602095070985</v>
      </c>
    </row>
    <row r="35" spans="1:18" ht="15">
      <c r="A35" s="5"/>
      <c r="B35" s="6">
        <f t="shared" si="0"/>
        <v>0.11999999999999998</v>
      </c>
      <c r="C35" s="6">
        <f t="shared" si="8"/>
        <v>2.2758778258328616</v>
      </c>
      <c r="D35" s="6">
        <f t="shared" si="1"/>
        <v>275.44142676015605</v>
      </c>
      <c r="E35" s="6">
        <f t="shared" si="2"/>
        <v>484105.8226126138</v>
      </c>
      <c r="F35" s="6">
        <f t="shared" si="3"/>
        <v>0.22758778258328616</v>
      </c>
      <c r="G35" s="6">
        <f t="shared" si="4"/>
        <v>28600.582261261377</v>
      </c>
      <c r="H35" s="6">
        <f t="shared" si="5"/>
        <v>4.3741775022400144</v>
      </c>
      <c r="I35" s="6">
        <f t="shared" si="6"/>
        <v>30.130467222821405</v>
      </c>
      <c r="J35" s="5"/>
      <c r="K35" s="6">
        <f>K34+$C$20</f>
        <v>0.11999999999999998</v>
      </c>
      <c r="L35" s="6"/>
      <c r="M35" s="6"/>
      <c r="N35" s="6"/>
      <c r="O35" s="6"/>
      <c r="P35" s="6"/>
      <c r="Q35" s="6"/>
      <c r="R35" s="6">
        <f t="shared" si="7"/>
        <v>-9.82156762751158</v>
      </c>
    </row>
    <row r="36" spans="1:18" ht="15">
      <c r="A36" s="5"/>
      <c r="B36" s="6">
        <f t="shared" si="0"/>
        <v>0.12999999999999998</v>
      </c>
      <c r="C36" s="6">
        <f t="shared" si="8"/>
        <v>2.321049629968325</v>
      </c>
      <c r="D36" s="6">
        <f t="shared" si="1"/>
        <v>271.88653839585623</v>
      </c>
      <c r="E36" s="6">
        <f t="shared" si="2"/>
        <v>468557.9056740234</v>
      </c>
      <c r="F36" s="6">
        <f t="shared" si="3"/>
        <v>0.2321049629968325</v>
      </c>
      <c r="G36" s="6">
        <f t="shared" si="4"/>
        <v>27045.790567402342</v>
      </c>
      <c r="H36" s="6">
        <f t="shared" si="5"/>
        <v>4.660183324852628</v>
      </c>
      <c r="I36" s="6">
        <f t="shared" si="6"/>
        <v>28.600582261261376</v>
      </c>
      <c r="J36" s="5"/>
      <c r="K36" s="6">
        <f t="shared" si="9"/>
        <v>0.12999999999999998</v>
      </c>
      <c r="L36" s="6"/>
      <c r="M36" s="6"/>
      <c r="N36" s="6"/>
      <c r="O36" s="6"/>
      <c r="P36" s="6"/>
      <c r="Q36" s="6"/>
      <c r="R36" s="6">
        <f t="shared" si="7"/>
        <v>-9.822533444867632</v>
      </c>
    </row>
    <row r="37" spans="1:18" ht="15">
      <c r="A37" s="5"/>
      <c r="B37" s="6">
        <f t="shared" si="0"/>
        <v>0.13999999999999999</v>
      </c>
      <c r="C37" s="6">
        <f t="shared" si="8"/>
        <v>2.369003752745221</v>
      </c>
      <c r="D37" s="6">
        <f t="shared" si="1"/>
        <v>268.2363111016956</v>
      </c>
      <c r="E37" s="6">
        <f t="shared" si="2"/>
        <v>452909.89647586877</v>
      </c>
      <c r="F37" s="6">
        <f t="shared" si="3"/>
        <v>0.23690037527452212</v>
      </c>
      <c r="G37" s="6">
        <f t="shared" si="4"/>
        <v>25480.98964758688</v>
      </c>
      <c r="H37" s="6">
        <f t="shared" si="5"/>
        <v>4.930641230526652</v>
      </c>
      <c r="I37" s="6">
        <f t="shared" si="6"/>
        <v>27.045790567402342</v>
      </c>
      <c r="J37" s="5"/>
      <c r="K37" s="6">
        <f t="shared" si="9"/>
        <v>0.13999999999999999</v>
      </c>
      <c r="L37" s="6"/>
      <c r="M37" s="6"/>
      <c r="N37" s="6"/>
      <c r="O37" s="6"/>
      <c r="P37" s="6"/>
      <c r="Q37" s="6"/>
      <c r="R37" s="6">
        <f t="shared" si="7"/>
        <v>-9.823499547288653</v>
      </c>
    </row>
    <row r="38" spans="1:18" ht="15">
      <c r="A38" s="5"/>
      <c r="B38" s="6">
        <f t="shared" si="0"/>
        <v>0.15</v>
      </c>
      <c r="C38" s="6">
        <f t="shared" si="8"/>
        <v>2.419584214532867</v>
      </c>
      <c r="D38" s="6">
        <f t="shared" si="1"/>
        <v>264.51684064263264</v>
      </c>
      <c r="E38" s="6">
        <f t="shared" si="2"/>
        <v>437293.0506883824</v>
      </c>
      <c r="F38" s="6">
        <f t="shared" si="3"/>
        <v>0.24195842145328672</v>
      </c>
      <c r="G38" s="6">
        <f t="shared" si="4"/>
        <v>23919.305068838243</v>
      </c>
      <c r="H38" s="6">
        <f t="shared" si="5"/>
        <v>5.18545112700252</v>
      </c>
      <c r="I38" s="6">
        <f t="shared" si="6"/>
        <v>25.48098964758688</v>
      </c>
      <c r="J38" s="5"/>
      <c r="K38" s="6">
        <f>K37+$C$20</f>
        <v>0.15</v>
      </c>
      <c r="L38" s="6"/>
      <c r="M38" s="6"/>
      <c r="N38" s="6"/>
      <c r="O38" s="6"/>
      <c r="P38" s="6"/>
      <c r="Q38" s="6"/>
      <c r="R38" s="6">
        <f t="shared" si="7"/>
        <v>-9.824465934924264</v>
      </c>
    </row>
    <row r="39" spans="2:18" ht="15">
      <c r="B39" s="6">
        <f t="shared" si="0"/>
        <v>0.16</v>
      </c>
      <c r="C39" s="6">
        <f aca="true" t="shared" si="10" ref="C39:C47">(H38*$C$20)+C38+0.5*I39*$C$20^2</f>
        <v>2.472634691056334</v>
      </c>
      <c r="D39" s="6">
        <f aca="true" t="shared" si="11" ref="D39:D47">D38*(E39/E38)^(($D$18-1)/$D$18)</f>
        <v>260.75201114607927</v>
      </c>
      <c r="E39" s="6">
        <f aca="true" t="shared" si="12" ref="E39:E47">((D38*F38^($D$18-1)*$D$17*$D$13)/(F39*F39^($D$18-1)))</f>
        <v>421820.51734408614</v>
      </c>
      <c r="F39" s="6">
        <f aca="true" t="shared" si="13" ref="F39:F47">$D$4*C39</f>
        <v>0.24726346910563343</v>
      </c>
      <c r="G39" s="6">
        <f aca="true" t="shared" si="14" ref="G39:G47">((E39-$D$9)*$D$4)-$D$6</f>
        <v>22372.051734408615</v>
      </c>
      <c r="H39" s="6">
        <f t="shared" si="5"/>
        <v>5.424644177690903</v>
      </c>
      <c r="I39" s="6">
        <f t="shared" si="6"/>
        <v>23.91930506883824</v>
      </c>
      <c r="K39" s="6">
        <f aca="true" t="shared" si="15" ref="K39:K102">K38+$C$20</f>
        <v>0.16</v>
      </c>
      <c r="L39" s="6"/>
      <c r="M39" s="6"/>
      <c r="N39" s="6"/>
      <c r="O39" s="6"/>
      <c r="P39" s="6"/>
      <c r="Q39" s="6"/>
      <c r="R39" s="6">
        <f t="shared" si="7"/>
        <v>-9.825432607924203</v>
      </c>
    </row>
    <row r="40" spans="2:18" ht="15">
      <c r="B40" s="6">
        <f t="shared" si="0"/>
        <v>0.17</v>
      </c>
      <c r="C40" s="6">
        <f t="shared" si="10"/>
        <v>2.5279997354199635</v>
      </c>
      <c r="D40" s="6">
        <f t="shared" si="11"/>
        <v>256.96338034227404</v>
      </c>
      <c r="E40" s="6">
        <f t="shared" si="12"/>
        <v>406587.6696772456</v>
      </c>
      <c r="F40" s="6">
        <f t="shared" si="13"/>
        <v>0.25279997354199635</v>
      </c>
      <c r="G40" s="6">
        <f t="shared" si="14"/>
        <v>20848.76696772456</v>
      </c>
      <c r="H40" s="6">
        <f t="shared" si="5"/>
        <v>5.648364695034989</v>
      </c>
      <c r="I40" s="6">
        <f t="shared" si="6"/>
        <v>22.372051734408615</v>
      </c>
      <c r="K40" s="6">
        <f t="shared" si="15"/>
        <v>0.17</v>
      </c>
      <c r="L40" s="6"/>
      <c r="M40" s="6"/>
      <c r="N40" s="6"/>
      <c r="O40" s="6"/>
      <c r="P40" s="6"/>
      <c r="Q40" s="6"/>
      <c r="R40" s="6">
        <f t="shared" si="7"/>
        <v>-9.826399566438324</v>
      </c>
    </row>
    <row r="41" spans="2:18" ht="15">
      <c r="B41" s="6">
        <f t="shared" si="0"/>
        <v>0.18000000000000002</v>
      </c>
      <c r="C41" s="6">
        <f t="shared" si="10"/>
        <v>2.5855258207186993</v>
      </c>
      <c r="D41" s="6">
        <f t="shared" si="11"/>
        <v>253.17014972116533</v>
      </c>
      <c r="E41" s="6">
        <f t="shared" si="12"/>
        <v>391672.97838207876</v>
      </c>
      <c r="F41" s="6">
        <f t="shared" si="13"/>
        <v>0.25855258207186993</v>
      </c>
      <c r="G41" s="6">
        <f t="shared" si="14"/>
        <v>19357.297838207876</v>
      </c>
      <c r="H41" s="6">
        <f t="shared" si="5"/>
        <v>5.856852364712235</v>
      </c>
      <c r="I41" s="6">
        <f t="shared" si="6"/>
        <v>20.84876696772456</v>
      </c>
      <c r="K41" s="6">
        <f t="shared" si="15"/>
        <v>0.18000000000000002</v>
      </c>
      <c r="L41" s="6"/>
      <c r="M41" s="6"/>
      <c r="N41" s="6"/>
      <c r="O41" s="6"/>
      <c r="P41" s="6"/>
      <c r="Q41" s="6"/>
      <c r="R41" s="6">
        <f>-$D$10*EXP(-(R40/$D$3)*K41)</f>
        <v>-9.8273668106166</v>
      </c>
    </row>
    <row r="42" spans="2:18" ht="15">
      <c r="B42" s="6">
        <f t="shared" si="0"/>
        <v>0.19000000000000003</v>
      </c>
      <c r="C42" s="6">
        <f t="shared" si="10"/>
        <v>2.645062209257732</v>
      </c>
      <c r="D42" s="6">
        <f t="shared" si="11"/>
        <v>249.38920294894484</v>
      </c>
      <c r="E42" s="6">
        <f t="shared" si="12"/>
        <v>377139.2628514843</v>
      </c>
      <c r="F42" s="6">
        <f t="shared" si="13"/>
        <v>0.2645062209257732</v>
      </c>
      <c r="G42" s="6">
        <f t="shared" si="14"/>
        <v>17903.92628514843</v>
      </c>
      <c r="H42" s="6">
        <f t="shared" si="5"/>
        <v>6.050425343094314</v>
      </c>
      <c r="I42" s="6">
        <f t="shared" si="6"/>
        <v>19.357297838207877</v>
      </c>
      <c r="K42" s="6">
        <f t="shared" si="15"/>
        <v>0.19000000000000003</v>
      </c>
      <c r="L42" s="6"/>
      <c r="M42" s="6"/>
      <c r="N42" s="6"/>
      <c r="O42" s="6"/>
      <c r="P42" s="6"/>
      <c r="Q42" s="6"/>
      <c r="R42" s="6">
        <f t="shared" si="7"/>
        <v>-9.828334340609105</v>
      </c>
    </row>
    <row r="43" spans="2:18" ht="15">
      <c r="B43" s="6">
        <f t="shared" si="0"/>
        <v>0.20000000000000004</v>
      </c>
      <c r="C43" s="6">
        <f t="shared" si="10"/>
        <v>2.7064616590029327</v>
      </c>
      <c r="D43" s="6">
        <f t="shared" si="11"/>
        <v>245.63519645364113</v>
      </c>
      <c r="E43" s="6">
        <f t="shared" si="12"/>
        <v>363035.1764068718</v>
      </c>
      <c r="F43" s="6">
        <f t="shared" si="13"/>
        <v>0.2706461659002933</v>
      </c>
      <c r="G43" s="6">
        <f t="shared" si="14"/>
        <v>16493.517640687183</v>
      </c>
      <c r="H43" s="6">
        <f t="shared" si="5"/>
        <v>6.229464605945798</v>
      </c>
      <c r="I43" s="6">
        <f t="shared" si="6"/>
        <v>17.90392628514843</v>
      </c>
      <c r="K43" s="6">
        <f t="shared" si="15"/>
        <v>0.20000000000000004</v>
      </c>
      <c r="L43" s="6"/>
      <c r="M43" s="6"/>
      <c r="N43" s="6"/>
      <c r="O43" s="6"/>
      <c r="P43" s="6"/>
      <c r="Q43" s="6"/>
      <c r="R43" s="6">
        <f t="shared" si="7"/>
        <v>-9.829302156566051</v>
      </c>
    </row>
    <row r="44" spans="2:18" ht="15">
      <c r="B44" s="6">
        <f t="shared" si="0"/>
        <v>0.21000000000000005</v>
      </c>
      <c r="C44" s="6">
        <f t="shared" si="10"/>
        <v>2.769580980944425</v>
      </c>
      <c r="D44" s="6">
        <f t="shared" si="11"/>
        <v>241.92068751932803</v>
      </c>
      <c r="E44" s="6">
        <f t="shared" si="12"/>
        <v>349396.80649718107</v>
      </c>
      <c r="F44" s="6">
        <f t="shared" si="13"/>
        <v>0.27695809809444255</v>
      </c>
      <c r="G44" s="6">
        <f t="shared" si="14"/>
        <v>15129.68064971811</v>
      </c>
      <c r="H44" s="6">
        <f t="shared" si="5"/>
        <v>6.39439978235267</v>
      </c>
      <c r="I44" s="6">
        <f t="shared" si="6"/>
        <v>16.493517640687184</v>
      </c>
      <c r="K44" s="6">
        <f t="shared" si="15"/>
        <v>0.21000000000000005</v>
      </c>
      <c r="L44" s="6"/>
      <c r="M44" s="6"/>
      <c r="N44" s="6"/>
      <c r="O44" s="6"/>
      <c r="P44" s="6"/>
      <c r="Q44" s="6"/>
      <c r="R44" s="6">
        <f t="shared" si="7"/>
        <v>-9.830270258637746</v>
      </c>
    </row>
    <row r="45" spans="2:18" ht="15">
      <c r="B45" s="6">
        <f t="shared" si="0"/>
        <v>0.22000000000000006</v>
      </c>
      <c r="C45" s="6">
        <f t="shared" si="10"/>
        <v>2.834281462800438</v>
      </c>
      <c r="D45" s="6">
        <f t="shared" si="11"/>
        <v>238.25628715469585</v>
      </c>
      <c r="E45" s="6">
        <f t="shared" si="12"/>
        <v>336249.29673609</v>
      </c>
      <c r="F45" s="6">
        <f t="shared" si="13"/>
        <v>0.2834281462800438</v>
      </c>
      <c r="G45" s="6">
        <f t="shared" si="14"/>
        <v>13814.929673609</v>
      </c>
      <c r="H45" s="6">
        <f t="shared" si="5"/>
        <v>6.545696588849851</v>
      </c>
      <c r="I45" s="6">
        <f t="shared" si="6"/>
        <v>15.129680649718109</v>
      </c>
      <c r="K45" s="6">
        <f t="shared" si="15"/>
        <v>0.22000000000000006</v>
      </c>
      <c r="L45" s="6"/>
      <c r="M45" s="6"/>
      <c r="N45" s="6"/>
      <c r="O45" s="6"/>
      <c r="P45" s="6"/>
      <c r="Q45" s="6"/>
      <c r="R45" s="6">
        <f t="shared" si="7"/>
        <v>-9.831238646974628</v>
      </c>
    </row>
    <row r="46" spans="2:18" ht="15">
      <c r="B46" s="6">
        <f t="shared" si="0"/>
        <v>0.23000000000000007</v>
      </c>
      <c r="C46" s="6">
        <f t="shared" si="10"/>
        <v>2.900429175172617</v>
      </c>
      <c r="D46" s="6">
        <f t="shared" si="11"/>
        <v>234.65082713096416</v>
      </c>
      <c r="E46" s="6">
        <f t="shared" si="12"/>
        <v>323608.422008097</v>
      </c>
      <c r="F46" s="6">
        <f t="shared" si="13"/>
        <v>0.2900429175172617</v>
      </c>
      <c r="G46" s="6">
        <f t="shared" si="14"/>
        <v>12550.8422008097</v>
      </c>
      <c r="H46" s="6">
        <f t="shared" si="5"/>
        <v>6.683845885585941</v>
      </c>
      <c r="I46" s="6">
        <f t="shared" si="6"/>
        <v>13.814929673609</v>
      </c>
      <c r="K46" s="6">
        <f t="shared" si="15"/>
        <v>0.23000000000000007</v>
      </c>
      <c r="L46" s="6"/>
      <c r="M46" s="6"/>
      <c r="N46" s="6"/>
      <c r="O46" s="6"/>
      <c r="P46" s="6"/>
      <c r="Q46" s="6"/>
      <c r="R46" s="6">
        <f t="shared" si="7"/>
        <v>-9.832207321727234</v>
      </c>
    </row>
    <row r="47" spans="2:18" ht="15">
      <c r="B47" s="6">
        <f t="shared" si="0"/>
        <v>0.24000000000000007</v>
      </c>
      <c r="C47" s="6">
        <f t="shared" si="10"/>
        <v>2.9678951761385166</v>
      </c>
      <c r="D47" s="6">
        <f t="shared" si="11"/>
        <v>231.1115327028042</v>
      </c>
      <c r="E47" s="6">
        <f t="shared" si="12"/>
        <v>311482.06926027616</v>
      </c>
      <c r="F47" s="6">
        <f t="shared" si="13"/>
        <v>0.2967895176138517</v>
      </c>
      <c r="G47" s="6">
        <f t="shared" si="14"/>
        <v>11338.206926027618</v>
      </c>
      <c r="H47" s="6">
        <f t="shared" si="5"/>
        <v>6.809354307594038</v>
      </c>
      <c r="I47" s="6">
        <f t="shared" si="6"/>
        <v>12.5508422008097</v>
      </c>
      <c r="K47" s="6">
        <f t="shared" si="15"/>
        <v>0.24000000000000007</v>
      </c>
      <c r="L47" s="6"/>
      <c r="M47" s="6"/>
      <c r="N47" s="6"/>
      <c r="O47" s="6"/>
      <c r="P47" s="6"/>
      <c r="Q47" s="6"/>
      <c r="R47" s="6">
        <f t="shared" si="7"/>
        <v>-9.833176283046237</v>
      </c>
    </row>
    <row r="48" spans="2:18" ht="15">
      <c r="B48" s="6">
        <f t="shared" si="0"/>
        <v>0.25000000000000006</v>
      </c>
      <c r="C48" s="6">
        <f aca="true" t="shared" si="16" ref="C48:C68">(H47*$C$20)+C47+0.5*I48*$C$20^2</f>
        <v>3.0365556295607585</v>
      </c>
      <c r="D48" s="6">
        <f aca="true" t="shared" si="17" ref="D48:D68">D47*(E48/E47)^(($D$18-1)/$D$18)</f>
        <v>227.64419449321142</v>
      </c>
      <c r="E48" s="6">
        <f aca="true" t="shared" si="18" ref="E48:E68">((D47*F47^($D$18-1)*$D$17*$D$13)/(F48*F48^($D$18-1)))</f>
        <v>299871.59435131506</v>
      </c>
      <c r="F48" s="6">
        <f aca="true" t="shared" si="19" ref="F48:F68">$D$4*C48</f>
        <v>0.3036555629560759</v>
      </c>
      <c r="G48" s="6">
        <f aca="true" t="shared" si="20" ref="G48:G68">((E48-$D$9)*$D$4)-$D$6</f>
        <v>10177.159435131507</v>
      </c>
      <c r="H48" s="6">
        <f aca="true" t="shared" si="21" ref="H48:H68">(I48*$C$20)+H47</f>
        <v>6.922736376854314</v>
      </c>
      <c r="I48" s="6">
        <f aca="true" t="shared" si="22" ref="I48:I68">G47/$D$3</f>
        <v>11.338206926027619</v>
      </c>
      <c r="K48" s="6">
        <f t="shared" si="15"/>
        <v>0.25000000000000006</v>
      </c>
      <c r="L48" s="6"/>
      <c r="M48" s="6"/>
      <c r="N48" s="6"/>
      <c r="O48" s="6"/>
      <c r="P48" s="6"/>
      <c r="Q48" s="6"/>
      <c r="R48" s="6">
        <f t="shared" si="7"/>
        <v>-9.834145531082411</v>
      </c>
    </row>
    <row r="49" spans="2:18" ht="15">
      <c r="B49" s="6">
        <f t="shared" si="0"/>
        <v>0.26000000000000006</v>
      </c>
      <c r="C49" s="6">
        <f t="shared" si="16"/>
        <v>3.1062918513010582</v>
      </c>
      <c r="D49" s="6">
        <f t="shared" si="17"/>
        <v>224.2533347583349</v>
      </c>
      <c r="E49" s="6">
        <f t="shared" si="18"/>
        <v>288773.03935804655</v>
      </c>
      <c r="F49" s="6">
        <f t="shared" si="19"/>
        <v>0.31062918513010584</v>
      </c>
      <c r="G49" s="6">
        <f t="shared" si="20"/>
        <v>9067.303935804655</v>
      </c>
      <c r="H49" s="6">
        <f t="shared" si="21"/>
        <v>7.0245079712056295</v>
      </c>
      <c r="I49" s="6">
        <f t="shared" si="22"/>
        <v>10.177159435131507</v>
      </c>
      <c r="K49" s="6">
        <f t="shared" si="15"/>
        <v>0.26000000000000006</v>
      </c>
      <c r="L49" s="6"/>
      <c r="M49" s="6"/>
      <c r="N49" s="6"/>
      <c r="O49" s="6"/>
      <c r="P49" s="6"/>
      <c r="Q49" s="6"/>
      <c r="R49" s="6"/>
    </row>
    <row r="50" spans="2:18" ht="15">
      <c r="B50" s="6">
        <f t="shared" si="0"/>
        <v>0.2700000000000001</v>
      </c>
      <c r="C50" s="6">
        <f t="shared" si="16"/>
        <v>3.176990296209905</v>
      </c>
      <c r="D50" s="6">
        <f t="shared" si="17"/>
        <v>220.942364716002</v>
      </c>
      <c r="E50" s="6">
        <f t="shared" si="18"/>
        <v>278178.2053027767</v>
      </c>
      <c r="F50" s="6">
        <f t="shared" si="19"/>
        <v>0.3176990296209905</v>
      </c>
      <c r="G50" s="6">
        <f t="shared" si="20"/>
        <v>8007.820530277673</v>
      </c>
      <c r="H50" s="6">
        <f t="shared" si="21"/>
        <v>7.115181010563676</v>
      </c>
      <c r="I50" s="6">
        <f t="shared" si="22"/>
        <v>9.067303935804656</v>
      </c>
      <c r="K50" s="6">
        <f t="shared" si="15"/>
        <v>0.2700000000000001</v>
      </c>
      <c r="L50" s="6"/>
      <c r="M50" s="6"/>
      <c r="N50" s="6"/>
      <c r="O50" s="6"/>
      <c r="P50" s="6"/>
      <c r="Q50" s="6"/>
      <c r="R50" s="6"/>
    </row>
    <row r="51" spans="2:18" ht="15">
      <c r="B51" s="6">
        <f t="shared" si="0"/>
        <v>0.2800000000000001</v>
      </c>
      <c r="C51" s="6">
        <f t="shared" si="16"/>
        <v>3.2485424973420556</v>
      </c>
      <c r="D51" s="6">
        <f t="shared" si="17"/>
        <v>217.7137308189393</v>
      </c>
      <c r="E51" s="6">
        <f t="shared" si="18"/>
        <v>268075.58281545877</v>
      </c>
      <c r="F51" s="6">
        <f t="shared" si="19"/>
        <v>0.32485424973420557</v>
      </c>
      <c r="G51" s="6">
        <f t="shared" si="20"/>
        <v>6997.5582815458765</v>
      </c>
      <c r="H51" s="6">
        <f t="shared" si="21"/>
        <v>7.195259215866453</v>
      </c>
      <c r="I51" s="6">
        <f t="shared" si="22"/>
        <v>8.007820530277673</v>
      </c>
      <c r="K51" s="6">
        <f t="shared" si="15"/>
        <v>0.2800000000000001</v>
      </c>
      <c r="L51" s="6"/>
      <c r="M51" s="6"/>
      <c r="N51" s="6"/>
      <c r="O51" s="6"/>
      <c r="P51" s="6"/>
      <c r="Q51" s="6"/>
      <c r="R51" s="6"/>
    </row>
    <row r="52" spans="2:18" ht="15">
      <c r="B52" s="6">
        <f t="shared" si="0"/>
        <v>0.2900000000000001</v>
      </c>
      <c r="C52" s="6">
        <f t="shared" si="16"/>
        <v>3.3208449674147973</v>
      </c>
      <c r="D52" s="6">
        <f t="shared" si="17"/>
        <v>214.56904879775485</v>
      </c>
      <c r="E52" s="6">
        <f t="shared" si="18"/>
        <v>258451.1483109578</v>
      </c>
      <c r="F52" s="6">
        <f t="shared" si="19"/>
        <v>0.3320844967414798</v>
      </c>
      <c r="G52" s="6">
        <f t="shared" si="20"/>
        <v>6035.11483109578</v>
      </c>
      <c r="H52" s="6">
        <f t="shared" si="21"/>
        <v>7.265234798681911</v>
      </c>
      <c r="I52" s="6">
        <f t="shared" si="22"/>
        <v>6.997558281545876</v>
      </c>
      <c r="K52" s="6">
        <f t="shared" si="15"/>
        <v>0.2900000000000001</v>
      </c>
      <c r="L52" s="6"/>
      <c r="M52" s="6"/>
      <c r="N52" s="6"/>
      <c r="O52" s="6"/>
      <c r="P52" s="6"/>
      <c r="Q52" s="6"/>
      <c r="R52" s="6"/>
    </row>
    <row r="53" spans="2:18" ht="15">
      <c r="B53" s="6">
        <f t="shared" si="0"/>
        <v>0.3000000000000001</v>
      </c>
      <c r="C53" s="6">
        <f t="shared" si="16"/>
        <v>3.3937990711431714</v>
      </c>
      <c r="D53" s="6">
        <f t="shared" si="17"/>
        <v>211.50922501826741</v>
      </c>
      <c r="E53" s="6">
        <f t="shared" si="18"/>
        <v>249289.0363683463</v>
      </c>
      <c r="F53" s="6">
        <f t="shared" si="19"/>
        <v>0.33937990711431715</v>
      </c>
      <c r="G53" s="6">
        <f t="shared" si="20"/>
        <v>5118.9036368346315</v>
      </c>
      <c r="H53" s="6">
        <f t="shared" si="21"/>
        <v>7.325585946992869</v>
      </c>
      <c r="I53" s="6">
        <f t="shared" si="22"/>
        <v>6.03511483109578</v>
      </c>
      <c r="K53" s="6">
        <f t="shared" si="15"/>
        <v>0.3000000000000001</v>
      </c>
      <c r="L53" s="6"/>
      <c r="M53" s="6"/>
      <c r="N53" s="6"/>
      <c r="O53" s="6"/>
      <c r="P53" s="6"/>
      <c r="Q53" s="6"/>
      <c r="R53" s="6"/>
    </row>
    <row r="54" spans="2:18" ht="15">
      <c r="B54" s="6">
        <f t="shared" si="0"/>
        <v>0.3100000000000001</v>
      </c>
      <c r="C54" s="6">
        <f t="shared" si="16"/>
        <v>3.467310875794942</v>
      </c>
      <c r="D54" s="6">
        <f t="shared" si="17"/>
        <v>208.53456522625802</v>
      </c>
      <c r="E54" s="6">
        <f t="shared" si="18"/>
        <v>240572.1006235968</v>
      </c>
      <c r="F54" s="6">
        <f t="shared" si="19"/>
        <v>0.3467310875794942</v>
      </c>
      <c r="G54" s="6">
        <f t="shared" si="20"/>
        <v>4247.210062359682</v>
      </c>
      <c r="H54" s="6">
        <f t="shared" si="21"/>
        <v>7.376774983361216</v>
      </c>
      <c r="I54" s="6">
        <f t="shared" si="22"/>
        <v>5.118903636834632</v>
      </c>
      <c r="K54" s="6">
        <f t="shared" si="15"/>
        <v>0.3100000000000001</v>
      </c>
      <c r="L54" s="6"/>
      <c r="M54" s="6"/>
      <c r="N54" s="6"/>
      <c r="O54" s="6"/>
      <c r="P54" s="6"/>
      <c r="Q54" s="6"/>
      <c r="R54" s="6"/>
    </row>
    <row r="55" spans="2:18" ht="15">
      <c r="B55" s="6">
        <f t="shared" si="0"/>
        <v>0.3200000000000001</v>
      </c>
      <c r="C55" s="6">
        <f t="shared" si="16"/>
        <v>3.541290986131672</v>
      </c>
      <c r="D55" s="6">
        <f t="shared" si="17"/>
        <v>205.6448711241735</v>
      </c>
      <c r="E55" s="6">
        <f t="shared" si="18"/>
        <v>232282.37603689232</v>
      </c>
      <c r="F55" s="6">
        <f t="shared" si="19"/>
        <v>0.3541290986131672</v>
      </c>
      <c r="G55" s="6">
        <f t="shared" si="20"/>
        <v>3418.237603689233</v>
      </c>
      <c r="H55" s="6">
        <f t="shared" si="21"/>
        <v>7.419247083984812</v>
      </c>
      <c r="I55" s="6">
        <f t="shared" si="22"/>
        <v>4.247210062359682</v>
      </c>
      <c r="K55" s="6">
        <f t="shared" si="15"/>
        <v>0.3200000000000001</v>
      </c>
      <c r="L55" s="6"/>
      <c r="M55" s="6"/>
      <c r="N55" s="6"/>
      <c r="O55" s="6"/>
      <c r="P55" s="6"/>
      <c r="Q55" s="6"/>
      <c r="R55" s="6"/>
    </row>
    <row r="56" spans="2:18" ht="15">
      <c r="B56" s="6">
        <f t="shared" si="0"/>
        <v>0.3300000000000001</v>
      </c>
      <c r="C56" s="6">
        <f t="shared" si="16"/>
        <v>3.6156543688517044</v>
      </c>
      <c r="D56" s="6">
        <f t="shared" si="17"/>
        <v>202.83952547051445</v>
      </c>
      <c r="E56" s="6">
        <f t="shared" si="18"/>
        <v>224401.45520318008</v>
      </c>
      <c r="F56" s="6">
        <f t="shared" si="19"/>
        <v>0.36156543688517045</v>
      </c>
      <c r="G56" s="6">
        <f t="shared" si="20"/>
        <v>2630.1455203180085</v>
      </c>
      <c r="H56" s="6">
        <f t="shared" si="21"/>
        <v>7.453429460021705</v>
      </c>
      <c r="I56" s="6">
        <f t="shared" si="22"/>
        <v>3.418237603689233</v>
      </c>
      <c r="K56" s="6">
        <f t="shared" si="15"/>
        <v>0.3300000000000001</v>
      </c>
      <c r="L56" s="6"/>
      <c r="M56" s="6"/>
      <c r="N56" s="6"/>
      <c r="O56" s="6"/>
      <c r="P56" s="6"/>
      <c r="Q56" s="6"/>
      <c r="R56" s="6"/>
    </row>
    <row r="57" spans="2:18" ht="15">
      <c r="B57" s="6">
        <f t="shared" si="0"/>
        <v>0.34000000000000014</v>
      </c>
      <c r="C57" s="6">
        <f t="shared" si="16"/>
        <v>3.6903201707279374</v>
      </c>
      <c r="D57" s="6">
        <f t="shared" si="17"/>
        <v>200.11756654174388</v>
      </c>
      <c r="E57" s="6">
        <f t="shared" si="18"/>
        <v>216910.79069951762</v>
      </c>
      <c r="F57" s="6">
        <f t="shared" si="19"/>
        <v>0.36903201707279376</v>
      </c>
      <c r="G57" s="6">
        <f t="shared" si="20"/>
        <v>1881.079069951762</v>
      </c>
      <c r="H57" s="6">
        <f t="shared" si="21"/>
        <v>7.479730915224885</v>
      </c>
      <c r="I57" s="6">
        <f t="shared" si="22"/>
        <v>2.6301455203180084</v>
      </c>
      <c r="K57" s="6">
        <f>K56+$C$20</f>
        <v>0.34000000000000014</v>
      </c>
      <c r="L57" s="6"/>
      <c r="M57" s="6"/>
      <c r="N57" s="6"/>
      <c r="O57" s="6"/>
      <c r="P57" s="6"/>
      <c r="Q57" s="6"/>
      <c r="R57" s="6"/>
    </row>
    <row r="58" spans="2:18" ht="15">
      <c r="B58" s="6">
        <f t="shared" si="0"/>
        <v>0.35000000000000014</v>
      </c>
      <c r="C58" s="6">
        <f t="shared" si="16"/>
        <v>3.765211533833684</v>
      </c>
      <c r="D58" s="6">
        <f t="shared" si="17"/>
        <v>197.47775287248948</v>
      </c>
      <c r="E58" s="6">
        <f t="shared" si="18"/>
        <v>209791.9345014016</v>
      </c>
      <c r="F58" s="6">
        <f t="shared" si="19"/>
        <v>0.3765211533833684</v>
      </c>
      <c r="G58" s="6">
        <f t="shared" si="20"/>
        <v>1169.193450140163</v>
      </c>
      <c r="H58" s="6">
        <f t="shared" si="21"/>
        <v>7.498541705924403</v>
      </c>
      <c r="I58" s="6">
        <f t="shared" si="22"/>
        <v>1.8810790699517619</v>
      </c>
      <c r="K58" s="6">
        <f>K57+$C$20</f>
        <v>0.35000000000000014</v>
      </c>
      <c r="L58" s="6"/>
      <c r="M58" s="6"/>
      <c r="N58" s="6"/>
      <c r="O58" s="6"/>
      <c r="P58" s="6"/>
      <c r="Q58" s="6"/>
      <c r="R58" s="6"/>
    </row>
    <row r="59" spans="2:18" ht="15">
      <c r="B59" s="6">
        <f t="shared" si="0"/>
        <v>0.36000000000000015</v>
      </c>
      <c r="C59" s="6">
        <f t="shared" si="16"/>
        <v>3.8402554105654345</v>
      </c>
      <c r="D59" s="6">
        <f t="shared" si="17"/>
        <v>194.91861921229076</v>
      </c>
      <c r="E59" s="6">
        <f t="shared" si="18"/>
        <v>203026.72439549144</v>
      </c>
      <c r="F59" s="6">
        <f t="shared" si="19"/>
        <v>0.38402554105654346</v>
      </c>
      <c r="G59" s="6">
        <f t="shared" si="20"/>
        <v>492.67243954914557</v>
      </c>
      <c r="H59" s="6">
        <f t="shared" si="21"/>
        <v>7.510233640425804</v>
      </c>
      <c r="I59" s="6">
        <f t="shared" si="22"/>
        <v>1.1691934501401628</v>
      </c>
      <c r="K59" s="6">
        <f>K58+$C$20</f>
        <v>0.36000000000000015</v>
      </c>
      <c r="L59" s="6"/>
      <c r="M59" s="6"/>
      <c r="N59" s="6"/>
      <c r="O59" s="6"/>
      <c r="P59" s="6"/>
      <c r="Q59" s="6"/>
      <c r="R59" s="6"/>
    </row>
    <row r="60" spans="2:18" ht="15">
      <c r="B60" s="6">
        <f t="shared" si="0"/>
        <v>0.37000000000000016</v>
      </c>
      <c r="C60" s="6">
        <f t="shared" si="16"/>
        <v>3.91538238059167</v>
      </c>
      <c r="D60" s="6">
        <f t="shared" si="17"/>
        <v>192.4385246219503</v>
      </c>
      <c r="E60" s="6">
        <f t="shared" si="18"/>
        <v>196597.42616798528</v>
      </c>
      <c r="F60" s="6">
        <f t="shared" si="19"/>
        <v>0.391538238059167</v>
      </c>
      <c r="G60" s="6">
        <f t="shared" si="20"/>
        <v>-150.25738320147138</v>
      </c>
      <c r="H60" s="6">
        <f t="shared" si="21"/>
        <v>7.515160364821296</v>
      </c>
      <c r="I60" s="6">
        <f t="shared" si="22"/>
        <v>0.4926724395491456</v>
      </c>
      <c r="K60" s="6">
        <f>K59+$C$20</f>
        <v>0.37000000000000016</v>
      </c>
      <c r="L60" s="6"/>
      <c r="M60" s="6"/>
      <c r="N60" s="6"/>
      <c r="O60" s="6"/>
      <c r="P60" s="6"/>
      <c r="Q60" s="6"/>
      <c r="R60" s="6"/>
    </row>
    <row r="61" spans="2:18" ht="15">
      <c r="B61" s="6">
        <f t="shared" si="0"/>
        <v>0.38000000000000017</v>
      </c>
      <c r="C61" s="6">
        <f t="shared" si="16"/>
        <v>3.990526471370723</v>
      </c>
      <c r="D61" s="6">
        <f t="shared" si="17"/>
        <v>190.03569359201452</v>
      </c>
      <c r="E61" s="6">
        <f t="shared" si="18"/>
        <v>190486.839223235</v>
      </c>
      <c r="F61" s="6">
        <f t="shared" si="19"/>
        <v>0.39905264713707234</v>
      </c>
      <c r="G61" s="6">
        <f t="shared" si="20"/>
        <v>-761.3160776764998</v>
      </c>
      <c r="H61" s="6">
        <f t="shared" si="21"/>
        <v>7.5136577909892805</v>
      </c>
      <c r="I61" s="6">
        <f t="shared" si="22"/>
        <v>-0.1502573832014714</v>
      </c>
      <c r="K61" s="6">
        <f t="shared" si="15"/>
        <v>0.38000000000000017</v>
      </c>
      <c r="L61" s="6"/>
      <c r="M61" s="6"/>
      <c r="N61" s="6"/>
      <c r="O61" s="6"/>
      <c r="P61" s="6"/>
      <c r="Q61" s="6"/>
      <c r="R61" s="6"/>
    </row>
    <row r="62" spans="2:18" ht="15">
      <c r="B62" s="6">
        <f t="shared" si="0"/>
        <v>0.3900000000000002</v>
      </c>
      <c r="C62" s="6">
        <f t="shared" si="16"/>
        <v>4.065624983476732</v>
      </c>
      <c r="D62" s="6">
        <f t="shared" si="17"/>
        <v>187.70825100945166</v>
      </c>
      <c r="E62" s="6">
        <f t="shared" si="18"/>
        <v>184678.37222795928</v>
      </c>
      <c r="F62" s="6">
        <f t="shared" si="19"/>
        <v>0.4065624983476732</v>
      </c>
      <c r="G62" s="6">
        <f t="shared" si="20"/>
        <v>-1342.162777204072</v>
      </c>
      <c r="H62" s="6">
        <f t="shared" si="21"/>
        <v>7.506044630212515</v>
      </c>
      <c r="I62" s="6">
        <f t="shared" si="22"/>
        <v>-0.7613160776764999</v>
      </c>
      <c r="K62" s="6">
        <f t="shared" si="15"/>
        <v>0.3900000000000002</v>
      </c>
      <c r="L62" s="6"/>
      <c r="M62" s="6"/>
      <c r="N62" s="6"/>
      <c r="O62" s="6"/>
      <c r="P62" s="6"/>
      <c r="Q62" s="6"/>
      <c r="R62" s="6"/>
    </row>
    <row r="63" spans="2:18" ht="15">
      <c r="B63" s="6">
        <f t="shared" si="0"/>
        <v>0.4000000000000002</v>
      </c>
      <c r="C63" s="6">
        <f t="shared" si="16"/>
        <v>4.140618321639996</v>
      </c>
      <c r="D63" s="6">
        <f t="shared" si="17"/>
        <v>185.45425173322485</v>
      </c>
      <c r="E63" s="6">
        <f t="shared" si="18"/>
        <v>179156.0944064712</v>
      </c>
      <c r="F63" s="6">
        <f t="shared" si="19"/>
        <v>0.41406183216399967</v>
      </c>
      <c r="G63" s="6">
        <f t="shared" si="20"/>
        <v>-1894.3905593528789</v>
      </c>
      <c r="H63" s="6">
        <f t="shared" si="21"/>
        <v>7.4926230024404745</v>
      </c>
      <c r="I63" s="6">
        <f t="shared" si="22"/>
        <v>-1.342162777204072</v>
      </c>
      <c r="K63" s="6">
        <f t="shared" si="15"/>
        <v>0.4000000000000002</v>
      </c>
      <c r="L63" s="6"/>
      <c r="M63" s="6"/>
      <c r="N63" s="6"/>
      <c r="O63" s="6"/>
      <c r="P63" s="6"/>
      <c r="Q63" s="6"/>
      <c r="R63" s="6"/>
    </row>
    <row r="64" spans="2:18" ht="15">
      <c r="B64" s="6">
        <f t="shared" si="0"/>
        <v>0.4100000000000002</v>
      </c>
      <c r="C64" s="6">
        <f t="shared" si="16"/>
        <v>4.215449832136433</v>
      </c>
      <c r="D64" s="6">
        <f t="shared" si="17"/>
        <v>183.27170547026202</v>
      </c>
      <c r="E64" s="6">
        <f t="shared" si="18"/>
        <v>173904.7672427197</v>
      </c>
      <c r="F64" s="6">
        <f t="shared" si="19"/>
        <v>0.4215449832136433</v>
      </c>
      <c r="G64" s="6">
        <f t="shared" si="20"/>
        <v>-2419.5232757280282</v>
      </c>
      <c r="H64" s="6">
        <f t="shared" si="21"/>
        <v>7.473679096846945</v>
      </c>
      <c r="I64" s="6">
        <f t="shared" si="22"/>
        <v>-1.894390559352879</v>
      </c>
      <c r="K64" s="6">
        <f t="shared" si="15"/>
        <v>0.4100000000000002</v>
      </c>
      <c r="L64" s="6"/>
      <c r="M64" s="6"/>
      <c r="N64" s="6"/>
      <c r="O64" s="6"/>
      <c r="P64" s="6"/>
      <c r="Q64" s="6"/>
      <c r="R64" s="6"/>
    </row>
    <row r="65" spans="2:18" ht="15">
      <c r="B65" s="6">
        <f t="shared" si="0"/>
        <v>0.4200000000000002</v>
      </c>
      <c r="C65" s="6">
        <f t="shared" si="16"/>
        <v>4.290065646941116</v>
      </c>
      <c r="D65" s="6">
        <f t="shared" si="17"/>
        <v>181.15859757389052</v>
      </c>
      <c r="E65" s="6">
        <f t="shared" si="18"/>
        <v>168909.86057806315</v>
      </c>
      <c r="F65" s="6">
        <f t="shared" si="19"/>
        <v>0.42900656469411164</v>
      </c>
      <c r="G65" s="6">
        <f t="shared" si="20"/>
        <v>-2919.0139421936847</v>
      </c>
      <c r="H65" s="6">
        <f t="shared" si="21"/>
        <v>7.4494838640896655</v>
      </c>
      <c r="I65" s="6">
        <f t="shared" si="22"/>
        <v>-2.4195232757280283</v>
      </c>
      <c r="K65" s="6">
        <f t="shared" si="15"/>
        <v>0.4200000000000002</v>
      </c>
      <c r="L65" s="6"/>
      <c r="M65" s="6"/>
      <c r="N65" s="6"/>
      <c r="O65" s="6"/>
      <c r="P65" s="6"/>
      <c r="Q65" s="6"/>
      <c r="R65" s="6"/>
    </row>
    <row r="66" spans="2:18" ht="15">
      <c r="B66" s="6">
        <f t="shared" si="0"/>
        <v>0.4300000000000002</v>
      </c>
      <c r="C66" s="6">
        <f t="shared" si="16"/>
        <v>4.3644145348849035</v>
      </c>
      <c r="D66" s="6">
        <f t="shared" si="17"/>
        <v>179.1129063195487</v>
      </c>
      <c r="E66" s="6">
        <f t="shared" si="18"/>
        <v>164157.55642631432</v>
      </c>
      <c r="F66" s="6">
        <f t="shared" si="19"/>
        <v>0.4364414534884904</v>
      </c>
      <c r="G66" s="6">
        <f t="shared" si="20"/>
        <v>-3394.2443573685678</v>
      </c>
      <c r="H66" s="6">
        <f t="shared" si="21"/>
        <v>7.4202937246677285</v>
      </c>
      <c r="I66" s="6">
        <f t="shared" si="22"/>
        <v>-2.9190139421936845</v>
      </c>
      <c r="K66" s="6">
        <f t="shared" si="15"/>
        <v>0.4300000000000002</v>
      </c>
      <c r="L66" s="6"/>
      <c r="M66" s="6"/>
      <c r="N66" s="6"/>
      <c r="O66" s="6"/>
      <c r="P66" s="6"/>
      <c r="Q66" s="6"/>
      <c r="R66" s="6"/>
    </row>
    <row r="67" spans="2:18" ht="15">
      <c r="B67" s="6">
        <f t="shared" si="0"/>
        <v>0.4400000000000002</v>
      </c>
      <c r="C67" s="6">
        <f t="shared" si="16"/>
        <v>4.438447759913712</v>
      </c>
      <c r="D67" s="6">
        <f t="shared" si="17"/>
        <v>177.13261714907088</v>
      </c>
      <c r="E67" s="6">
        <f t="shared" si="18"/>
        <v>159634.74325313634</v>
      </c>
      <c r="F67" s="6">
        <f t="shared" si="19"/>
        <v>0.4438447759913713</v>
      </c>
      <c r="G67" s="6">
        <f t="shared" si="20"/>
        <v>-3846.525674686365</v>
      </c>
      <c r="H67" s="6">
        <f t="shared" si="21"/>
        <v>7.386351281094043</v>
      </c>
      <c r="I67" s="6">
        <f t="shared" si="22"/>
        <v>-3.3942443573685677</v>
      </c>
      <c r="K67" s="6">
        <f t="shared" si="15"/>
        <v>0.4400000000000002</v>
      </c>
      <c r="L67" s="6"/>
      <c r="M67" s="6"/>
      <c r="N67" s="6"/>
      <c r="O67" s="6"/>
      <c r="P67" s="6"/>
      <c r="Q67" s="6"/>
      <c r="R67" s="6"/>
    </row>
    <row r="68" spans="2:18" ht="15">
      <c r="B68" s="6">
        <f t="shared" si="0"/>
        <v>0.45000000000000023</v>
      </c>
      <c r="C68" s="6">
        <f t="shared" si="16"/>
        <v>4.512118946440919</v>
      </c>
      <c r="D68" s="6">
        <f t="shared" si="17"/>
        <v>175.2157343159658</v>
      </c>
      <c r="E68" s="6">
        <f t="shared" si="18"/>
        <v>155329.0029769033</v>
      </c>
      <c r="F68" s="6">
        <f t="shared" si="19"/>
        <v>0.4512118946440919</v>
      </c>
      <c r="G68" s="6">
        <f t="shared" si="20"/>
        <v>-4277.099702309668</v>
      </c>
      <c r="H68" s="6">
        <f t="shared" si="21"/>
        <v>7.347886024347179</v>
      </c>
      <c r="I68" s="6">
        <f t="shared" si="22"/>
        <v>-3.846525674686365</v>
      </c>
      <c r="K68" s="6">
        <f t="shared" si="15"/>
        <v>0.45000000000000023</v>
      </c>
      <c r="L68" s="6"/>
      <c r="M68" s="6"/>
      <c r="N68" s="6"/>
      <c r="O68" s="6"/>
      <c r="P68" s="6"/>
      <c r="Q68" s="6"/>
      <c r="R68" s="6"/>
    </row>
    <row r="69" spans="2:18" ht="15">
      <c r="B69" s="6">
        <f t="shared" si="0"/>
        <v>0.46000000000000024</v>
      </c>
      <c r="C69" s="6">
        <f aca="true" t="shared" si="23" ref="C69:C132">(H68*$C$20)+C68+0.5*I69*$C$20^2</f>
        <v>4.585383951699275</v>
      </c>
      <c r="D69" s="6">
        <f aca="true" t="shared" si="24" ref="D69:D132">D68*(E69/E68)^(($D$18-1)/$D$18)</f>
        <v>173.36029031032635</v>
      </c>
      <c r="E69" s="6">
        <f aca="true" t="shared" si="25" ref="E69:E132">((D68*F68^($D$18-1)*$D$17*$D$13)/(F69*F69^($D$18-1)))</f>
        <v>151228.59253352744</v>
      </c>
      <c r="F69" s="6">
        <f aca="true" t="shared" si="26" ref="F69:F132">$D$4*C69</f>
        <v>0.45853839516992756</v>
      </c>
      <c r="G69" s="6">
        <f aca="true" t="shared" si="27" ref="G69:G132">((E69-$D$9)*$D$4)-$D$6</f>
        <v>-4687.140746647256</v>
      </c>
      <c r="H69" s="6">
        <f aca="true" t="shared" si="28" ref="H69:H132">(I69*$C$20)+H68</f>
        <v>7.305115027324082</v>
      </c>
      <c r="I69" s="6">
        <f aca="true" t="shared" si="29" ref="I69:I132">G68/$D$3</f>
        <v>-4.277099702309668</v>
      </c>
      <c r="K69" s="6">
        <f t="shared" si="15"/>
        <v>0.46000000000000024</v>
      </c>
      <c r="L69" s="6"/>
      <c r="M69" s="6"/>
      <c r="N69" s="6"/>
      <c r="O69" s="6"/>
      <c r="P69" s="6"/>
      <c r="Q69" s="6"/>
      <c r="R69" s="6"/>
    </row>
    <row r="70" spans="2:18" ht="15">
      <c r="B70" s="6">
        <f t="shared" si="0"/>
        <v>0.47000000000000025</v>
      </c>
      <c r="C70" s="6">
        <f t="shared" si="23"/>
        <v>4.658200744935184</v>
      </c>
      <c r="D70" s="6">
        <f t="shared" si="24"/>
        <v>171.56435339343278</v>
      </c>
      <c r="E70" s="6">
        <f t="shared" si="25"/>
        <v>147322.42149930794</v>
      </c>
      <c r="F70" s="6">
        <f t="shared" si="26"/>
        <v>0.46582007449351837</v>
      </c>
      <c r="G70" s="6">
        <f t="shared" si="27"/>
        <v>-5077.757850069206</v>
      </c>
      <c r="H70" s="6">
        <f t="shared" si="28"/>
        <v>7.25824361985761</v>
      </c>
      <c r="I70" s="6">
        <f t="shared" si="29"/>
        <v>-4.687140746647255</v>
      </c>
      <c r="K70" s="6">
        <f t="shared" si="15"/>
        <v>0.47000000000000025</v>
      </c>
      <c r="L70" s="6"/>
      <c r="M70" s="6"/>
      <c r="N70" s="6"/>
      <c r="O70" s="6"/>
      <c r="P70" s="6"/>
      <c r="Q70" s="6"/>
      <c r="R70" s="6"/>
    </row>
    <row r="71" spans="2:18" ht="15">
      <c r="B71" s="6">
        <f t="shared" si="0"/>
        <v>0.48000000000000026</v>
      </c>
      <c r="C71" s="6">
        <f t="shared" si="23"/>
        <v>4.730529293241257</v>
      </c>
      <c r="D71" s="6">
        <f t="shared" si="24"/>
        <v>169.82603352864672</v>
      </c>
      <c r="E71" s="6">
        <f t="shared" si="25"/>
        <v>143600.0269748129</v>
      </c>
      <c r="F71" s="6">
        <f t="shared" si="26"/>
        <v>0.4730529293241257</v>
      </c>
      <c r="G71" s="6">
        <f t="shared" si="27"/>
        <v>-5449.997302518709</v>
      </c>
      <c r="H71" s="6">
        <f t="shared" si="28"/>
        <v>7.207466041356918</v>
      </c>
      <c r="I71" s="6">
        <f t="shared" si="29"/>
        <v>-5.077757850069206</v>
      </c>
      <c r="K71" s="6">
        <f t="shared" si="15"/>
        <v>0.48000000000000026</v>
      </c>
      <c r="L71" s="6"/>
      <c r="M71" s="6"/>
      <c r="N71" s="6"/>
      <c r="O71" s="6"/>
      <c r="P71" s="6"/>
      <c r="Q71" s="6"/>
      <c r="R71" s="6"/>
    </row>
    <row r="72" spans="2:18" ht="15">
      <c r="B72" s="6">
        <f t="shared" si="0"/>
        <v>0.49000000000000027</v>
      </c>
      <c r="C72" s="6">
        <f t="shared" si="23"/>
        <v>4.8023314537897</v>
      </c>
      <c r="D72" s="6">
        <f t="shared" si="24"/>
        <v>168.14348695659316</v>
      </c>
      <c r="E72" s="6">
        <f t="shared" si="25"/>
        <v>140051.54669105975</v>
      </c>
      <c r="F72" s="6">
        <f t="shared" si="26"/>
        <v>0.48023314537897</v>
      </c>
      <c r="G72" s="6">
        <f t="shared" si="27"/>
        <v>-5804.845330894025</v>
      </c>
      <c r="H72" s="6">
        <f t="shared" si="28"/>
        <v>7.152966068331731</v>
      </c>
      <c r="I72" s="6">
        <f t="shared" si="29"/>
        <v>-5.449997302518709</v>
      </c>
      <c r="K72" s="6">
        <f t="shared" si="15"/>
        <v>0.49000000000000027</v>
      </c>
      <c r="L72" s="6"/>
      <c r="M72" s="6"/>
      <c r="N72" s="6"/>
      <c r="O72" s="6"/>
      <c r="P72" s="6"/>
      <c r="Q72" s="6"/>
      <c r="R72" s="6"/>
    </row>
    <row r="73" spans="2:18" ht="15">
      <c r="B73" s="6">
        <f t="shared" si="0"/>
        <v>0.5000000000000002</v>
      </c>
      <c r="C73" s="6">
        <f t="shared" si="23"/>
        <v>4.873570872206472</v>
      </c>
      <c r="D73" s="6">
        <f t="shared" si="24"/>
        <v>166.51491962856255</v>
      </c>
      <c r="E73" s="6">
        <f t="shared" si="25"/>
        <v>136667.6910995032</v>
      </c>
      <c r="F73" s="6">
        <f t="shared" si="26"/>
        <v>0.48735708722064724</v>
      </c>
      <c r="G73" s="6">
        <f t="shared" si="27"/>
        <v>-6143.230890049681</v>
      </c>
      <c r="H73" s="6">
        <f t="shared" si="28"/>
        <v>7.094917615022791</v>
      </c>
      <c r="I73" s="6">
        <f t="shared" si="29"/>
        <v>-5.804845330894025</v>
      </c>
      <c r="K73" s="6">
        <f t="shared" si="15"/>
        <v>0.5000000000000002</v>
      </c>
      <c r="L73" s="6"/>
      <c r="M73" s="6"/>
      <c r="N73" s="6"/>
      <c r="O73" s="6"/>
      <c r="P73" s="6"/>
      <c r="Q73" s="6"/>
      <c r="R73" s="6"/>
    </row>
    <row r="74" spans="2:18" ht="15">
      <c r="B74" s="6">
        <f t="shared" si="0"/>
        <v>0.5100000000000002</v>
      </c>
      <c r="C74" s="6">
        <f t="shared" si="23"/>
        <v>4.944212886812198</v>
      </c>
      <c r="D74" s="6">
        <f t="shared" si="24"/>
        <v>164.93858968216108</v>
      </c>
      <c r="E74" s="6">
        <f t="shared" si="25"/>
        <v>133439.7150431004</v>
      </c>
      <c r="F74" s="6">
        <f t="shared" si="26"/>
        <v>0.4944212886812198</v>
      </c>
      <c r="G74" s="6">
        <f t="shared" si="27"/>
        <v>-6466.028495689959</v>
      </c>
      <c r="H74" s="6">
        <f t="shared" si="28"/>
        <v>7.0334853061222935</v>
      </c>
      <c r="I74" s="6">
        <f t="shared" si="29"/>
        <v>-6.143230890049681</v>
      </c>
      <c r="K74" s="6">
        <f t="shared" si="15"/>
        <v>0.5100000000000002</v>
      </c>
      <c r="L74" s="6"/>
      <c r="M74" s="6"/>
      <c r="N74" s="6"/>
      <c r="O74" s="6"/>
      <c r="P74" s="6"/>
      <c r="Q74" s="6"/>
      <c r="R74" s="6"/>
    </row>
    <row r="75" spans="2:18" ht="15">
      <c r="B75" s="6">
        <f t="shared" si="0"/>
        <v>0.5200000000000002</v>
      </c>
      <c r="C75" s="6">
        <f t="shared" si="23"/>
        <v>5.014224438448637</v>
      </c>
      <c r="D75" s="6">
        <f t="shared" si="24"/>
        <v>163.41280911710277</v>
      </c>
      <c r="E75" s="6">
        <f t="shared" si="25"/>
        <v>130359.38947133491</v>
      </c>
      <c r="F75" s="6">
        <f t="shared" si="26"/>
        <v>0.5014224438448637</v>
      </c>
      <c r="G75" s="6">
        <f t="shared" si="27"/>
        <v>-6774.061052866508</v>
      </c>
      <c r="H75" s="6">
        <f t="shared" si="28"/>
        <v>6.968825021165394</v>
      </c>
      <c r="I75" s="6">
        <f t="shared" si="29"/>
        <v>-6.466028495689959</v>
      </c>
      <c r="K75" s="6">
        <f>K74+$C$20</f>
        <v>0.5200000000000002</v>
      </c>
      <c r="L75" s="6"/>
      <c r="M75" s="6"/>
      <c r="N75" s="6"/>
      <c r="O75" s="6"/>
      <c r="P75" s="6"/>
      <c r="Q75" s="6"/>
      <c r="R75" s="6"/>
    </row>
    <row r="76" spans="2:18" ht="15">
      <c r="B76" s="6">
        <f t="shared" si="0"/>
        <v>0.5300000000000002</v>
      </c>
      <c r="C76" s="6">
        <f t="shared" si="23"/>
        <v>5.083573985607648</v>
      </c>
      <c r="D76" s="6">
        <f t="shared" si="24"/>
        <v>161.93594480628357</v>
      </c>
      <c r="E76" s="6">
        <f t="shared" si="25"/>
        <v>127418.97355266061</v>
      </c>
      <c r="F76" s="6">
        <f t="shared" si="26"/>
        <v>0.5083573985607649</v>
      </c>
      <c r="G76" s="6">
        <f t="shared" si="27"/>
        <v>-7068.102644733939</v>
      </c>
      <c r="H76" s="6">
        <f t="shared" si="28"/>
        <v>6.901084410636729</v>
      </c>
      <c r="I76" s="6">
        <f t="shared" si="29"/>
        <v>-6.774061052866508</v>
      </c>
      <c r="K76" s="6">
        <f>K75+$C$20</f>
        <v>0.5300000000000002</v>
      </c>
      <c r="L76" s="6"/>
      <c r="M76" s="6"/>
      <c r="N76" s="6"/>
      <c r="O76" s="6"/>
      <c r="P76" s="6"/>
      <c r="Q76" s="6"/>
      <c r="R76" s="6"/>
    </row>
    <row r="77" spans="2:18" ht="15">
      <c r="B77" s="6">
        <f t="shared" si="0"/>
        <v>0.5400000000000003</v>
      </c>
      <c r="C77" s="6">
        <f t="shared" si="23"/>
        <v>5.152231424581779</v>
      </c>
      <c r="D77" s="6">
        <f t="shared" si="24"/>
        <v>160.50641895753424</v>
      </c>
      <c r="E77" s="6">
        <f t="shared" si="25"/>
        <v>124611.18744918416</v>
      </c>
      <c r="F77" s="6">
        <f t="shared" si="26"/>
        <v>0.5152231424581779</v>
      </c>
      <c r="G77" s="6">
        <f t="shared" si="27"/>
        <v>-7348.881255081584</v>
      </c>
      <c r="H77" s="6">
        <f t="shared" si="28"/>
        <v>6.83040338418939</v>
      </c>
      <c r="I77" s="6">
        <f t="shared" si="29"/>
        <v>-7.068102644733939</v>
      </c>
      <c r="K77" s="6">
        <f>K76+$C$20</f>
        <v>0.5400000000000003</v>
      </c>
      <c r="L77" s="6"/>
      <c r="M77" s="6"/>
      <c r="N77" s="6"/>
      <c r="O77" s="6"/>
      <c r="P77" s="6"/>
      <c r="Q77" s="6"/>
      <c r="R77" s="6"/>
    </row>
    <row r="78" spans="2:18" ht="15">
      <c r="B78" s="6">
        <f t="shared" si="0"/>
        <v>0.5500000000000003</v>
      </c>
      <c r="C78" s="6">
        <f t="shared" si="23"/>
        <v>5.220168014360919</v>
      </c>
      <c r="D78" s="6">
        <f t="shared" si="24"/>
        <v>159.12270912436384</v>
      </c>
      <c r="E78" s="6">
        <f t="shared" si="25"/>
        <v>121929.18594697343</v>
      </c>
      <c r="F78" s="6">
        <f t="shared" si="26"/>
        <v>0.5220168014360919</v>
      </c>
      <c r="G78" s="6">
        <f t="shared" si="27"/>
        <v>-7617.081405302657</v>
      </c>
      <c r="H78" s="6">
        <f t="shared" si="28"/>
        <v>6.756914571638574</v>
      </c>
      <c r="I78" s="6">
        <f t="shared" si="29"/>
        <v>-7.348881255081584</v>
      </c>
      <c r="K78" s="6">
        <f>K77+$C$20</f>
        <v>0.5500000000000003</v>
      </c>
      <c r="L78" s="6"/>
      <c r="M78" s="6"/>
      <c r="N78" s="6"/>
      <c r="O78" s="6"/>
      <c r="P78" s="6"/>
      <c r="Q78" s="6"/>
      <c r="R78" s="6"/>
    </row>
    <row r="79" spans="2:18" ht="15">
      <c r="B79" s="6">
        <f t="shared" si="0"/>
        <v>0.5600000000000003</v>
      </c>
      <c r="C79" s="6">
        <f t="shared" si="23"/>
        <v>5.287356306007039</v>
      </c>
      <c r="D79" s="6">
        <f t="shared" si="24"/>
        <v>157.783347849263</v>
      </c>
      <c r="E79" s="6">
        <f t="shared" si="25"/>
        <v>119366.53307816856</v>
      </c>
      <c r="F79" s="6">
        <f t="shared" si="26"/>
        <v>0.5287356306007039</v>
      </c>
      <c r="G79" s="6">
        <f t="shared" si="27"/>
        <v>-7873.346692183144</v>
      </c>
      <c r="H79" s="6">
        <f t="shared" si="28"/>
        <v>6.680743757585548</v>
      </c>
      <c r="I79" s="6">
        <f t="shared" si="29"/>
        <v>-7.617081405302657</v>
      </c>
      <c r="K79" s="6">
        <f t="shared" si="15"/>
        <v>0.5600000000000003</v>
      </c>
      <c r="L79" s="6"/>
      <c r="M79" s="6"/>
      <c r="N79" s="6"/>
      <c r="O79" s="6"/>
      <c r="P79" s="6"/>
      <c r="Q79" s="6"/>
      <c r="R79" s="6"/>
    </row>
    <row r="80" spans="2:18" ht="15">
      <c r="B80" s="6">
        <f t="shared" si="0"/>
        <v>0.5700000000000003</v>
      </c>
      <c r="C80" s="6">
        <f t="shared" si="23"/>
        <v>5.353770076248286</v>
      </c>
      <c r="D80" s="6">
        <f t="shared" si="24"/>
        <v>156.48692201043653</v>
      </c>
      <c r="E80" s="6">
        <f t="shared" si="25"/>
        <v>116917.17782553451</v>
      </c>
      <c r="F80" s="6">
        <f t="shared" si="26"/>
        <v>0.5353770076248286</v>
      </c>
      <c r="G80" s="6">
        <f t="shared" si="27"/>
        <v>-8118.282217446549</v>
      </c>
      <c r="H80" s="6">
        <f t="shared" si="28"/>
        <v>6.602010290663716</v>
      </c>
      <c r="I80" s="6">
        <f t="shared" si="29"/>
        <v>-7.873346692183144</v>
      </c>
      <c r="K80" s="6">
        <f t="shared" si="15"/>
        <v>0.5700000000000003</v>
      </c>
      <c r="L80" s="6"/>
      <c r="M80" s="6"/>
      <c r="N80" s="6"/>
      <c r="O80" s="6"/>
      <c r="P80" s="6"/>
      <c r="Q80" s="6"/>
      <c r="R80" s="6"/>
    </row>
    <row r="81" spans="2:18" ht="15">
      <c r="B81" s="6">
        <f t="shared" si="0"/>
        <v>0.5800000000000003</v>
      </c>
      <c r="C81" s="6">
        <f t="shared" si="23"/>
        <v>5.419384265044051</v>
      </c>
      <c r="D81" s="6">
        <f t="shared" si="24"/>
        <v>155.2320719319242</v>
      </c>
      <c r="E81" s="6">
        <f t="shared" si="25"/>
        <v>114575.43096413922</v>
      </c>
      <c r="F81" s="6">
        <f t="shared" si="26"/>
        <v>0.541938426504405</v>
      </c>
      <c r="G81" s="6">
        <f t="shared" si="27"/>
        <v>-8352.456903586079</v>
      </c>
      <c r="H81" s="6">
        <f t="shared" si="28"/>
        <v>6.520827468489251</v>
      </c>
      <c r="I81" s="6">
        <f t="shared" si="29"/>
        <v>-8.118282217446549</v>
      </c>
      <c r="K81" s="6">
        <f t="shared" si="15"/>
        <v>0.5800000000000003</v>
      </c>
      <c r="L81" s="6"/>
      <c r="M81" s="6"/>
      <c r="N81" s="6"/>
      <c r="O81" s="6"/>
      <c r="P81" s="6"/>
      <c r="Q81" s="6"/>
      <c r="R81" s="6"/>
    </row>
    <row r="82" spans="2:18" ht="15">
      <c r="B82" s="6">
        <f t="shared" si="0"/>
        <v>0.5900000000000003</v>
      </c>
      <c r="C82" s="6">
        <f t="shared" si="23"/>
        <v>5.484174916883764</v>
      </c>
      <c r="D82" s="6">
        <f t="shared" si="24"/>
        <v>154.01749030770648</v>
      </c>
      <c r="E82" s="6">
        <f t="shared" si="25"/>
        <v>112335.94306669042</v>
      </c>
      <c r="F82" s="6">
        <f t="shared" si="26"/>
        <v>0.5484174916883764</v>
      </c>
      <c r="G82" s="6">
        <f t="shared" si="27"/>
        <v>-8576.405693330958</v>
      </c>
      <c r="H82" s="6">
        <f t="shared" si="28"/>
        <v>6.43730289945339</v>
      </c>
      <c r="I82" s="6">
        <f t="shared" si="29"/>
        <v>-8.352456903586079</v>
      </c>
      <c r="K82" s="6">
        <f t="shared" si="15"/>
        <v>0.5900000000000003</v>
      </c>
      <c r="L82" s="6"/>
      <c r="M82" s="6"/>
      <c r="N82" s="6"/>
      <c r="O82" s="6"/>
      <c r="P82" s="6"/>
      <c r="Q82" s="6"/>
      <c r="R82" s="6"/>
    </row>
    <row r="83" spans="2:18" ht="15">
      <c r="B83" s="6">
        <f t="shared" si="0"/>
        <v>0.6000000000000003</v>
      </c>
      <c r="C83" s="6">
        <f t="shared" si="23"/>
        <v>5.548119125593631</v>
      </c>
      <c r="D83" s="6">
        <f t="shared" si="24"/>
        <v>152.84192098237662</v>
      </c>
      <c r="E83" s="6">
        <f t="shared" si="25"/>
        <v>110193.68367727546</v>
      </c>
      <c r="F83" s="6">
        <f t="shared" si="26"/>
        <v>0.5548119125593631</v>
      </c>
      <c r="G83" s="6">
        <f t="shared" si="27"/>
        <v>-8790.631632272454</v>
      </c>
      <c r="H83" s="6">
        <f t="shared" si="28"/>
        <v>6.35153884252008</v>
      </c>
      <c r="I83" s="6">
        <f t="shared" si="29"/>
        <v>-8.576405693330958</v>
      </c>
      <c r="K83" s="6">
        <f t="shared" si="15"/>
        <v>0.6000000000000003</v>
      </c>
      <c r="L83" s="6"/>
      <c r="M83" s="6"/>
      <c r="N83" s="6"/>
      <c r="O83" s="6"/>
      <c r="P83" s="6"/>
      <c r="Q83" s="6"/>
      <c r="R83" s="6"/>
    </row>
    <row r="84" spans="2:18" ht="15">
      <c r="B84" s="6">
        <f t="shared" si="0"/>
        <v>0.6100000000000003</v>
      </c>
      <c r="C84" s="6">
        <f t="shared" si="23"/>
        <v>5.611194982437219</v>
      </c>
      <c r="D84" s="6">
        <f t="shared" si="24"/>
        <v>151.70415762410502</v>
      </c>
      <c r="E84" s="6">
        <f t="shared" si="25"/>
        <v>108143.92164159834</v>
      </c>
      <c r="F84" s="6">
        <f t="shared" si="26"/>
        <v>0.5611194982437219</v>
      </c>
      <c r="G84" s="6">
        <f t="shared" si="27"/>
        <v>-8995.607835840166</v>
      </c>
      <c r="H84" s="6">
        <f t="shared" si="28"/>
        <v>6.263632526197355</v>
      </c>
      <c r="I84" s="6">
        <f t="shared" si="29"/>
        <v>-8.790631632272454</v>
      </c>
      <c r="K84" s="6">
        <f t="shared" si="15"/>
        <v>0.6100000000000003</v>
      </c>
      <c r="L84" s="6"/>
      <c r="M84" s="6"/>
      <c r="N84" s="6"/>
      <c r="O84" s="6"/>
      <c r="P84" s="6"/>
      <c r="Q84" s="6"/>
      <c r="R84" s="6"/>
    </row>
    <row r="85" spans="2:18" ht="15">
      <c r="B85" s="6">
        <f t="shared" si="0"/>
        <v>0.6200000000000003</v>
      </c>
      <c r="C85" s="6">
        <f t="shared" si="23"/>
        <v>5.6733815273074</v>
      </c>
      <c r="D85" s="6">
        <f t="shared" si="24"/>
        <v>150.6030423197717</v>
      </c>
      <c r="E85" s="6">
        <f t="shared" si="25"/>
        <v>106182.20656931442</v>
      </c>
      <c r="F85" s="6">
        <f t="shared" si="26"/>
        <v>0.5673381527307401</v>
      </c>
      <c r="G85" s="6">
        <f t="shared" si="27"/>
        <v>-9191.779343068558</v>
      </c>
      <c r="H85" s="6">
        <f t="shared" si="28"/>
        <v>6.173676447838954</v>
      </c>
      <c r="I85" s="6">
        <f t="shared" si="29"/>
        <v>-8.995607835840167</v>
      </c>
      <c r="K85" s="6">
        <f t="shared" si="15"/>
        <v>0.6200000000000003</v>
      </c>
      <c r="L85" s="6"/>
      <c r="M85" s="6"/>
      <c r="N85" s="6"/>
      <c r="O85" s="6"/>
      <c r="P85" s="6"/>
      <c r="Q85" s="6"/>
      <c r="R85" s="6"/>
    </row>
    <row r="86" spans="2:18" ht="15">
      <c r="B86" s="6">
        <f t="shared" si="0"/>
        <v>0.6300000000000003</v>
      </c>
      <c r="C86" s="6">
        <f t="shared" si="23"/>
        <v>5.734658702818637</v>
      </c>
      <c r="D86" s="6">
        <f t="shared" si="24"/>
        <v>149.5374641171544</v>
      </c>
      <c r="E86" s="6">
        <f t="shared" si="25"/>
        <v>104304.35139490022</v>
      </c>
      <c r="F86" s="6">
        <f t="shared" si="26"/>
        <v>0.5734658702818637</v>
      </c>
      <c r="G86" s="6">
        <f t="shared" si="27"/>
        <v>-9379.564860509978</v>
      </c>
      <c r="H86" s="6">
        <f t="shared" si="28"/>
        <v>6.081758654408269</v>
      </c>
      <c r="I86" s="6">
        <f t="shared" si="29"/>
        <v>-9.191779343068557</v>
      </c>
      <c r="K86" s="6">
        <f t="shared" si="15"/>
        <v>0.6300000000000003</v>
      </c>
      <c r="L86" s="6"/>
      <c r="M86" s="6"/>
      <c r="N86" s="6"/>
      <c r="O86" s="6"/>
      <c r="P86" s="6"/>
      <c r="Q86" s="6"/>
      <c r="R86" s="6"/>
    </row>
    <row r="87" spans="2:18" ht="15">
      <c r="B87" s="6">
        <f t="shared" si="0"/>
        <v>0.6400000000000003</v>
      </c>
      <c r="C87" s="6">
        <f t="shared" si="23"/>
        <v>5.795007311119694</v>
      </c>
      <c r="D87" s="6">
        <f t="shared" si="24"/>
        <v>148.50635753481552</v>
      </c>
      <c r="E87" s="6">
        <f t="shared" si="25"/>
        <v>102506.41599699491</v>
      </c>
      <c r="F87" s="6">
        <f t="shared" si="26"/>
        <v>0.5795007311119694</v>
      </c>
      <c r="G87" s="6">
        <f t="shared" si="27"/>
        <v>-9559.358400300509</v>
      </c>
      <c r="H87" s="6">
        <f t="shared" si="28"/>
        <v>5.987963005803169</v>
      </c>
      <c r="I87" s="6">
        <f t="shared" si="29"/>
        <v>-9.379564860509978</v>
      </c>
      <c r="K87" s="6">
        <f t="shared" si="15"/>
        <v>0.6400000000000003</v>
      </c>
      <c r="L87" s="6"/>
      <c r="M87" s="6"/>
      <c r="N87" s="6"/>
      <c r="O87" s="6"/>
      <c r="P87" s="6"/>
      <c r="Q87" s="6"/>
      <c r="R87" s="6"/>
    </row>
    <row r="88" spans="2:18" ht="15">
      <c r="B88" s="6">
        <f aca="true" t="shared" si="30" ref="B88:B151">B87+$C$20</f>
        <v>0.6500000000000004</v>
      </c>
      <c r="C88" s="6">
        <f t="shared" si="23"/>
        <v>5.85440897325771</v>
      </c>
      <c r="D88" s="6">
        <f t="shared" si="24"/>
        <v>147.50870105672362</v>
      </c>
      <c r="E88" s="6">
        <f t="shared" si="25"/>
        <v>100784.69183176442</v>
      </c>
      <c r="F88" s="6">
        <f t="shared" si="26"/>
        <v>0.5854408973257711</v>
      </c>
      <c r="G88" s="6">
        <f t="shared" si="27"/>
        <v>-9731.530816823559</v>
      </c>
      <c r="H88" s="6">
        <f t="shared" si="28"/>
        <v>5.892369421800164</v>
      </c>
      <c r="I88" s="6">
        <f t="shared" si="29"/>
        <v>-9.559358400300509</v>
      </c>
      <c r="K88" s="6">
        <f t="shared" si="15"/>
        <v>0.6500000000000004</v>
      </c>
      <c r="L88" s="6"/>
      <c r="M88" s="6"/>
      <c r="N88" s="6"/>
      <c r="O88" s="6"/>
      <c r="P88" s="6"/>
      <c r="Q88" s="6"/>
      <c r="R88" s="6"/>
    </row>
    <row r="89" spans="2:18" ht="15">
      <c r="B89" s="6">
        <f t="shared" si="30"/>
        <v>0.6600000000000004</v>
      </c>
      <c r="C89" s="6">
        <f t="shared" si="23"/>
        <v>5.91284609093487</v>
      </c>
      <c r="D89" s="6">
        <f t="shared" si="24"/>
        <v>146.5435156255847</v>
      </c>
      <c r="E89" s="6">
        <f t="shared" si="25"/>
        <v>99135.68753311824</v>
      </c>
      <c r="F89" s="6">
        <f t="shared" si="26"/>
        <v>0.591284609093487</v>
      </c>
      <c r="G89" s="6">
        <f t="shared" si="27"/>
        <v>-9896.431246688177</v>
      </c>
      <c r="H89" s="6">
        <f t="shared" si="28"/>
        <v>5.795054113631928</v>
      </c>
      <c r="I89" s="6">
        <f t="shared" si="29"/>
        <v>-9.73153081682356</v>
      </c>
      <c r="K89" s="6">
        <f t="shared" si="15"/>
        <v>0.6600000000000004</v>
      </c>
      <c r="L89" s="6"/>
      <c r="M89" s="6"/>
      <c r="N89" s="6"/>
      <c r="O89" s="6"/>
      <c r="P89" s="6"/>
      <c r="Q89" s="6"/>
      <c r="R89" s="6"/>
    </row>
    <row r="90" spans="2:18" ht="15">
      <c r="B90" s="6">
        <f t="shared" si="30"/>
        <v>0.6700000000000004</v>
      </c>
      <c r="C90" s="6">
        <f t="shared" si="23"/>
        <v>5.970301810508856</v>
      </c>
      <c r="D90" s="6">
        <f t="shared" si="24"/>
        <v>145.60986314626652</v>
      </c>
      <c r="E90" s="6">
        <f t="shared" si="25"/>
        <v>97556.11543119364</v>
      </c>
      <c r="F90" s="6">
        <f t="shared" si="26"/>
        <v>0.5970301810508856</v>
      </c>
      <c r="G90" s="6">
        <f t="shared" si="27"/>
        <v>-10054.388456880635</v>
      </c>
      <c r="H90" s="6">
        <f t="shared" si="28"/>
        <v>5.696089801165046</v>
      </c>
      <c r="I90" s="6">
        <f t="shared" si="29"/>
        <v>-9.896431246688177</v>
      </c>
      <c r="K90" s="6">
        <f t="shared" si="15"/>
        <v>0.6700000000000004</v>
      </c>
      <c r="L90" s="6"/>
      <c r="M90" s="6"/>
      <c r="N90" s="6"/>
      <c r="O90" s="6"/>
      <c r="P90" s="6"/>
      <c r="Q90" s="6"/>
      <c r="R90" s="6"/>
    </row>
    <row r="91" spans="2:18" ht="15">
      <c r="B91" s="6">
        <f t="shared" si="30"/>
        <v>0.6800000000000004</v>
      </c>
      <c r="C91" s="6">
        <f t="shared" si="23"/>
        <v>6.026759989097662</v>
      </c>
      <c r="D91" s="6">
        <f t="shared" si="24"/>
        <v>144.70684500850817</v>
      </c>
      <c r="E91" s="6">
        <f t="shared" si="25"/>
        <v>96042.87894011456</v>
      </c>
      <c r="F91" s="6">
        <f t="shared" si="26"/>
        <v>0.6026759989097662</v>
      </c>
      <c r="G91" s="6">
        <f t="shared" si="27"/>
        <v>-10205.712105988543</v>
      </c>
      <c r="H91" s="6">
        <f t="shared" si="28"/>
        <v>5.595545916596239</v>
      </c>
      <c r="I91" s="6">
        <f t="shared" si="29"/>
        <v>-10.054388456880636</v>
      </c>
      <c r="K91" s="6">
        <f t="shared" si="15"/>
        <v>0.6800000000000004</v>
      </c>
      <c r="L91" s="6"/>
      <c r="M91" s="6"/>
      <c r="N91" s="6"/>
      <c r="O91" s="6"/>
      <c r="P91" s="6"/>
      <c r="Q91" s="6"/>
      <c r="R91" s="6"/>
    </row>
    <row r="92" spans="2:18" ht="15">
      <c r="B92" s="6">
        <f t="shared" si="30"/>
        <v>0.6900000000000004</v>
      </c>
      <c r="C92" s="6">
        <f t="shared" si="23"/>
        <v>6.082205162658324</v>
      </c>
      <c r="D92" s="6">
        <f t="shared" si="24"/>
        <v>143.83360063625756</v>
      </c>
      <c r="E92" s="6">
        <f t="shared" si="25"/>
        <v>94593.06076639667</v>
      </c>
      <c r="F92" s="6">
        <f t="shared" si="26"/>
        <v>0.6082205162658325</v>
      </c>
      <c r="G92" s="6">
        <f t="shared" si="27"/>
        <v>-10350.693923360333</v>
      </c>
      <c r="H92" s="6">
        <f t="shared" si="28"/>
        <v>5.493488795536354</v>
      </c>
      <c r="I92" s="6">
        <f t="shared" si="29"/>
        <v>-10.205712105988543</v>
      </c>
      <c r="K92" s="6">
        <f t="shared" si="15"/>
        <v>0.6900000000000004</v>
      </c>
      <c r="L92" s="6"/>
      <c r="M92" s="6"/>
      <c r="N92" s="6"/>
      <c r="O92" s="6"/>
      <c r="P92" s="6"/>
      <c r="Q92" s="6"/>
      <c r="R92" s="6"/>
    </row>
    <row r="93" spans="2:18" ht="15">
      <c r="B93" s="6">
        <f t="shared" si="30"/>
        <v>0.7000000000000004</v>
      </c>
      <c r="C93" s="6">
        <f t="shared" si="23"/>
        <v>6.13662251591752</v>
      </c>
      <c r="D93" s="6">
        <f t="shared" si="24"/>
        <v>142.98930606942355</v>
      </c>
      <c r="E93" s="6">
        <f t="shared" si="25"/>
        <v>93203.91189031415</v>
      </c>
      <c r="F93" s="6">
        <f t="shared" si="26"/>
        <v>0.613662251591752</v>
      </c>
      <c r="G93" s="6">
        <f t="shared" si="27"/>
        <v>-10489.608810968584</v>
      </c>
      <c r="H93" s="6">
        <f t="shared" si="28"/>
        <v>5.389981856302751</v>
      </c>
      <c r="I93" s="6">
        <f t="shared" si="29"/>
        <v>-10.350693923360334</v>
      </c>
      <c r="K93" s="6">
        <f>K92+$C$20</f>
        <v>0.7000000000000004</v>
      </c>
      <c r="L93" s="6"/>
      <c r="M93" s="6"/>
      <c r="N93" s="6"/>
      <c r="O93" s="6"/>
      <c r="P93" s="6"/>
      <c r="Q93" s="6"/>
      <c r="R93" s="6"/>
    </row>
    <row r="94" spans="2:18" ht="15">
      <c r="B94" s="6">
        <f t="shared" si="30"/>
        <v>0.7100000000000004</v>
      </c>
      <c r="C94" s="6">
        <f t="shared" si="23"/>
        <v>6.18999785404</v>
      </c>
      <c r="D94" s="6">
        <f t="shared" si="24"/>
        <v>142.17317258252274</v>
      </c>
      <c r="E94" s="6">
        <f t="shared" si="25"/>
        <v>91872.84127391496</v>
      </c>
      <c r="F94" s="6">
        <f t="shared" si="26"/>
        <v>0.618999785404</v>
      </c>
      <c r="G94" s="6">
        <f t="shared" si="27"/>
        <v>-10622.715872608504</v>
      </c>
      <c r="H94" s="6">
        <f t="shared" si="28"/>
        <v>5.285085768193065</v>
      </c>
      <c r="I94" s="6">
        <f t="shared" si="29"/>
        <v>-10.489608810968583</v>
      </c>
      <c r="K94" s="6">
        <f>K93+$C$20</f>
        <v>0.7100000000000004</v>
      </c>
      <c r="L94" s="6"/>
      <c r="M94" s="6"/>
      <c r="N94" s="6"/>
      <c r="O94" s="6"/>
      <c r="P94" s="6"/>
      <c r="Q94" s="6"/>
      <c r="R94" s="6"/>
    </row>
    <row r="95" spans="2:18" ht="15">
      <c r="B95" s="6">
        <f t="shared" si="30"/>
        <v>0.7200000000000004</v>
      </c>
      <c r="C95" s="6">
        <f t="shared" si="23"/>
        <v>6.2423175759283</v>
      </c>
      <c r="D95" s="6">
        <f t="shared" si="24"/>
        <v>141.38444534360607</v>
      </c>
      <c r="E95" s="6">
        <f t="shared" si="25"/>
        <v>90597.40625104656</v>
      </c>
      <c r="F95" s="6">
        <f t="shared" si="26"/>
        <v>0.62423175759283</v>
      </c>
      <c r="G95" s="6">
        <f t="shared" si="27"/>
        <v>-10750.259374895344</v>
      </c>
      <c r="H95" s="6">
        <f t="shared" si="28"/>
        <v>5.17885860946698</v>
      </c>
      <c r="I95" s="6">
        <f t="shared" si="29"/>
        <v>-10.622715872608504</v>
      </c>
      <c r="K95" s="6">
        <f>K94+$C$20</f>
        <v>0.7200000000000004</v>
      </c>
      <c r="L95" s="6"/>
      <c r="M95" s="6"/>
      <c r="N95" s="6"/>
      <c r="O95" s="6"/>
      <c r="P95" s="6"/>
      <c r="Q95" s="6"/>
      <c r="R95" s="6"/>
    </row>
    <row r="96" spans="2:18" ht="15">
      <c r="B96" s="6">
        <f t="shared" si="30"/>
        <v>0.7300000000000004</v>
      </c>
      <c r="C96" s="6">
        <f t="shared" si="23"/>
        <v>6.293568649054225</v>
      </c>
      <c r="D96" s="6">
        <f t="shared" si="24"/>
        <v>140.6224021159374</v>
      </c>
      <c r="E96" s="6">
        <f t="shared" si="25"/>
        <v>89375.30355663612</v>
      </c>
      <c r="F96" s="6">
        <f t="shared" si="26"/>
        <v>0.6293568649054225</v>
      </c>
      <c r="G96" s="6">
        <f t="shared" si="27"/>
        <v>-10872.469644336388</v>
      </c>
      <c r="H96" s="6">
        <f t="shared" si="28"/>
        <v>5.071356015718027</v>
      </c>
      <c r="I96" s="6">
        <f t="shared" si="29"/>
        <v>-10.750259374895345</v>
      </c>
      <c r="K96" s="6">
        <f>K95+$C$20</f>
        <v>0.7300000000000004</v>
      </c>
      <c r="L96" s="6"/>
      <c r="M96" s="6"/>
      <c r="N96" s="6"/>
      <c r="O96" s="6"/>
      <c r="P96" s="6"/>
      <c r="Q96" s="6"/>
      <c r="R96" s="6"/>
    </row>
    <row r="97" spans="2:18" ht="15">
      <c r="B97" s="6">
        <f t="shared" si="30"/>
        <v>0.7400000000000004</v>
      </c>
      <c r="C97" s="6">
        <f t="shared" si="23"/>
        <v>6.343738585729189</v>
      </c>
      <c r="D97" s="6">
        <f t="shared" si="24"/>
        <v>139.886352004137</v>
      </c>
      <c r="E97" s="6">
        <f t="shared" si="25"/>
        <v>88204.36095448445</v>
      </c>
      <c r="F97" s="6">
        <f t="shared" si="26"/>
        <v>0.634373858572919</v>
      </c>
      <c r="G97" s="6">
        <f t="shared" si="27"/>
        <v>-10989.563904551555</v>
      </c>
      <c r="H97" s="6">
        <f t="shared" si="28"/>
        <v>4.962631319274663</v>
      </c>
      <c r="I97" s="6">
        <f t="shared" si="29"/>
        <v>-10.872469644336388</v>
      </c>
      <c r="K97" s="6">
        <f t="shared" si="15"/>
        <v>0.7400000000000004</v>
      </c>
      <c r="L97" s="6"/>
      <c r="M97" s="6"/>
      <c r="N97" s="6"/>
      <c r="O97" s="6"/>
      <c r="P97" s="6"/>
      <c r="Q97" s="6"/>
      <c r="R97" s="6"/>
    </row>
    <row r="98" spans="2:18" ht="15">
      <c r="B98" s="6">
        <f t="shared" si="30"/>
        <v>0.7500000000000004</v>
      </c>
      <c r="C98" s="6">
        <f t="shared" si="23"/>
        <v>6.392815420726707</v>
      </c>
      <c r="D98" s="6">
        <f t="shared" si="24"/>
        <v>139.17563424587453</v>
      </c>
      <c r="E98" s="6">
        <f t="shared" si="25"/>
        <v>87082.52942491726</v>
      </c>
      <c r="F98" s="6">
        <f t="shared" si="26"/>
        <v>0.6392815420726707</v>
      </c>
      <c r="G98" s="6">
        <f t="shared" si="27"/>
        <v>-11101.747057508273</v>
      </c>
      <c r="H98" s="6">
        <f t="shared" si="28"/>
        <v>4.852735680229147</v>
      </c>
      <c r="I98" s="6">
        <f t="shared" si="29"/>
        <v>-10.989563904551554</v>
      </c>
      <c r="K98" s="6">
        <f t="shared" si="15"/>
        <v>0.7500000000000004</v>
      </c>
      <c r="L98" s="6"/>
      <c r="M98" s="6"/>
      <c r="N98" s="6"/>
      <c r="O98" s="6"/>
      <c r="P98" s="6"/>
      <c r="Q98" s="6"/>
      <c r="R98" s="6"/>
    </row>
    <row r="99" spans="2:18" ht="15">
      <c r="B99" s="6">
        <f t="shared" si="30"/>
        <v>0.7600000000000005</v>
      </c>
      <c r="C99" s="6">
        <f t="shared" si="23"/>
        <v>6.440787690176124</v>
      </c>
      <c r="D99" s="6">
        <f t="shared" si="24"/>
        <v>138.48961704967803</v>
      </c>
      <c r="E99" s="6">
        <f t="shared" si="25"/>
        <v>86007.87587574778</v>
      </c>
      <c r="F99" s="6">
        <f t="shared" si="26"/>
        <v>0.6440787690176124</v>
      </c>
      <c r="G99" s="6">
        <f t="shared" si="27"/>
        <v>-11209.212412425222</v>
      </c>
      <c r="H99" s="6">
        <f t="shared" si="28"/>
        <v>4.741718209654064</v>
      </c>
      <c r="I99" s="6">
        <f t="shared" si="29"/>
        <v>-11.101747057508273</v>
      </c>
      <c r="K99" s="6">
        <f t="shared" si="15"/>
        <v>0.7600000000000005</v>
      </c>
      <c r="L99" s="6"/>
      <c r="M99" s="6"/>
      <c r="N99" s="6"/>
      <c r="O99" s="6"/>
      <c r="P99" s="6"/>
      <c r="Q99" s="6"/>
      <c r="R99" s="6"/>
    </row>
    <row r="100" spans="2:18" ht="15">
      <c r="B100" s="6">
        <f t="shared" si="30"/>
        <v>0.7700000000000005</v>
      </c>
      <c r="C100" s="6">
        <f t="shared" si="23"/>
        <v>6.4876444116520435</v>
      </c>
      <c r="D100" s="6">
        <f t="shared" si="24"/>
        <v>137.82769647900284</v>
      </c>
      <c r="E100" s="6">
        <f t="shared" si="25"/>
        <v>84978.57634210616</v>
      </c>
      <c r="F100" s="6">
        <f t="shared" si="26"/>
        <v>0.6487644411652044</v>
      </c>
      <c r="G100" s="6">
        <f t="shared" si="27"/>
        <v>-11312.142365789385</v>
      </c>
      <c r="H100" s="6">
        <f t="shared" si="28"/>
        <v>4.629626085529813</v>
      </c>
      <c r="I100" s="6">
        <f t="shared" si="29"/>
        <v>-11.209212412425222</v>
      </c>
      <c r="K100" s="6">
        <f t="shared" si="15"/>
        <v>0.7700000000000005</v>
      </c>
      <c r="L100" s="6"/>
      <c r="M100" s="6"/>
      <c r="N100" s="6"/>
      <c r="O100" s="6"/>
      <c r="P100" s="6"/>
      <c r="Q100" s="6"/>
      <c r="R100" s="6"/>
    </row>
    <row r="101" spans="2:18" ht="15">
      <c r="B101" s="6">
        <f t="shared" si="30"/>
        <v>0.7800000000000005</v>
      </c>
      <c r="C101" s="6">
        <f t="shared" si="23"/>
        <v>6.533375065389052</v>
      </c>
      <c r="D101" s="6">
        <f t="shared" si="24"/>
        <v>137.18929538236</v>
      </c>
      <c r="E101" s="6">
        <f t="shared" si="25"/>
        <v>83992.90964275331</v>
      </c>
      <c r="F101" s="6">
        <f t="shared" si="26"/>
        <v>0.6533375065389052</v>
      </c>
      <c r="G101" s="6">
        <f t="shared" si="27"/>
        <v>-11410.709035724669</v>
      </c>
      <c r="H101" s="6">
        <f t="shared" si="28"/>
        <v>4.5165046618719185</v>
      </c>
      <c r="I101" s="6">
        <f t="shared" si="29"/>
        <v>-11.312142365789384</v>
      </c>
      <c r="K101" s="6">
        <f t="shared" si="15"/>
        <v>0.7800000000000005</v>
      </c>
      <c r="L101" s="6"/>
      <c r="M101" s="6"/>
      <c r="N101" s="6"/>
      <c r="O101" s="6"/>
      <c r="P101" s="6"/>
      <c r="Q101" s="6"/>
      <c r="R101" s="6"/>
    </row>
    <row r="102" spans="2:18" ht="15">
      <c r="B102" s="6">
        <f t="shared" si="30"/>
        <v>0.7900000000000005</v>
      </c>
      <c r="C102" s="6">
        <f t="shared" si="23"/>
        <v>6.577969576555985</v>
      </c>
      <c r="D102" s="6">
        <f t="shared" si="24"/>
        <v>136.57386236902775</v>
      </c>
      <c r="E102" s="6">
        <f t="shared" si="25"/>
        <v>83049.25146250585</v>
      </c>
      <c r="F102" s="6">
        <f t="shared" si="26"/>
        <v>0.6577969576555985</v>
      </c>
      <c r="G102" s="6">
        <f t="shared" si="27"/>
        <v>-11505.074853749415</v>
      </c>
      <c r="H102" s="6">
        <f t="shared" si="28"/>
        <v>4.402397571514672</v>
      </c>
      <c r="I102" s="6">
        <f t="shared" si="29"/>
        <v>-11.410709035724668</v>
      </c>
      <c r="K102" s="6">
        <f t="shared" si="15"/>
        <v>0.7900000000000005</v>
      </c>
      <c r="L102" s="6"/>
      <c r="M102" s="6"/>
      <c r="N102" s="6"/>
      <c r="O102" s="6"/>
      <c r="P102" s="6"/>
      <c r="Q102" s="6"/>
      <c r="R102" s="6"/>
    </row>
    <row r="103" spans="2:18" ht="15">
      <c r="B103" s="6">
        <f t="shared" si="30"/>
        <v>0.8000000000000005</v>
      </c>
      <c r="C103" s="6">
        <f t="shared" si="23"/>
        <v>6.621418298528444</v>
      </c>
      <c r="D103" s="6">
        <f t="shared" si="24"/>
        <v>135.98087082964983</v>
      </c>
      <c r="E103" s="6">
        <f t="shared" si="25"/>
        <v>82146.0688323349</v>
      </c>
      <c r="F103" s="6">
        <f t="shared" si="26"/>
        <v>0.6621418298528444</v>
      </c>
      <c r="G103" s="6">
        <f t="shared" si="27"/>
        <v>-11595.39311676651</v>
      </c>
      <c r="H103" s="6">
        <f t="shared" si="28"/>
        <v>4.287346822977177</v>
      </c>
      <c r="I103" s="6">
        <f t="shared" si="29"/>
        <v>-11.505074853749415</v>
      </c>
      <c r="K103" s="6">
        <f aca="true" t="shared" si="31" ref="K103:K166">K102+$C$20</f>
        <v>0.8000000000000005</v>
      </c>
      <c r="L103" s="6"/>
      <c r="M103" s="6"/>
      <c r="N103" s="6"/>
      <c r="O103" s="6"/>
      <c r="P103" s="6"/>
      <c r="Q103" s="6"/>
      <c r="R103" s="6"/>
    </row>
    <row r="104" spans="2:18" ht="15">
      <c r="B104" s="6">
        <f t="shared" si="30"/>
        <v>0.8100000000000005</v>
      </c>
      <c r="C104" s="6">
        <f t="shared" si="23"/>
        <v>6.663711997102377</v>
      </c>
      <c r="D104" s="6">
        <f t="shared" si="24"/>
        <v>135.40981800085262</v>
      </c>
      <c r="E104" s="6">
        <f t="shared" si="25"/>
        <v>81281.91498055962</v>
      </c>
      <c r="F104" s="6">
        <f t="shared" si="26"/>
        <v>0.6663711997102377</v>
      </c>
      <c r="G104" s="6">
        <f t="shared" si="27"/>
        <v>-11681.808501944037</v>
      </c>
      <c r="H104" s="6">
        <f t="shared" si="28"/>
        <v>4.1713928918095124</v>
      </c>
      <c r="I104" s="6">
        <f t="shared" si="29"/>
        <v>-11.59539311676651</v>
      </c>
      <c r="K104" s="6">
        <f t="shared" si="31"/>
        <v>0.8100000000000005</v>
      </c>
      <c r="L104" s="6"/>
      <c r="M104" s="6"/>
      <c r="N104" s="6"/>
      <c r="O104" s="6"/>
      <c r="P104" s="6"/>
      <c r="Q104" s="6"/>
      <c r="R104" s="6"/>
    </row>
    <row r="105" spans="2:18" ht="15">
      <c r="B105" s="6">
        <f t="shared" si="30"/>
        <v>0.8200000000000005</v>
      </c>
      <c r="C105" s="6">
        <f t="shared" si="23"/>
        <v>6.704841835595374</v>
      </c>
      <c r="D105" s="6">
        <f t="shared" si="24"/>
        <v>134.86022407288127</v>
      </c>
      <c r="E105" s="6">
        <f t="shared" si="25"/>
        <v>80455.42453032736</v>
      </c>
      <c r="F105" s="6">
        <f t="shared" si="26"/>
        <v>0.6704841835595374</v>
      </c>
      <c r="G105" s="6">
        <f t="shared" si="27"/>
        <v>-11764.457546967264</v>
      </c>
      <c r="H105" s="6">
        <f t="shared" si="28"/>
        <v>4.054574806790072</v>
      </c>
      <c r="I105" s="6">
        <f t="shared" si="29"/>
        <v>-11.681808501944037</v>
      </c>
      <c r="K105" s="6">
        <f t="shared" si="31"/>
        <v>0.8200000000000005</v>
      </c>
      <c r="L105" s="6"/>
      <c r="M105" s="6"/>
      <c r="N105" s="6"/>
      <c r="O105" s="6"/>
      <c r="P105" s="6"/>
      <c r="Q105" s="6"/>
      <c r="R105" s="6"/>
    </row>
    <row r="106" spans="2:18" ht="15">
      <c r="B106" s="6">
        <f t="shared" si="30"/>
        <v>0.8300000000000005</v>
      </c>
      <c r="C106" s="6">
        <f t="shared" si="23"/>
        <v>6.744799360785927</v>
      </c>
      <c r="D106" s="6">
        <f t="shared" si="24"/>
        <v>134.33163133915724</v>
      </c>
      <c r="E106" s="6">
        <f t="shared" si="25"/>
        <v>79665.309020255</v>
      </c>
      <c r="F106" s="6">
        <f t="shared" si="26"/>
        <v>0.6744799360785927</v>
      </c>
      <c r="G106" s="6">
        <f t="shared" si="27"/>
        <v>-11843.469097974501</v>
      </c>
      <c r="H106" s="6">
        <f t="shared" si="28"/>
        <v>3.936930231320399</v>
      </c>
      <c r="I106" s="6">
        <f t="shared" si="29"/>
        <v>-11.764457546967263</v>
      </c>
      <c r="K106" s="6">
        <f t="shared" si="31"/>
        <v>0.8300000000000005</v>
      </c>
      <c r="L106" s="6"/>
      <c r="M106" s="6"/>
      <c r="N106" s="6"/>
      <c r="O106" s="6"/>
      <c r="P106" s="6"/>
      <c r="Q106" s="6"/>
      <c r="R106" s="6"/>
    </row>
    <row r="107" spans="2:18" ht="15">
      <c r="B107" s="6">
        <f t="shared" si="30"/>
        <v>0.8400000000000005</v>
      </c>
      <c r="C107" s="6">
        <f t="shared" si="23"/>
        <v>6.783576489644232</v>
      </c>
      <c r="D107" s="6">
        <f t="shared" si="24"/>
        <v>133.8236033865901</v>
      </c>
      <c r="E107" s="6">
        <f t="shared" si="25"/>
        <v>78910.35272669778</v>
      </c>
      <c r="F107" s="6">
        <f t="shared" si="26"/>
        <v>0.6783576489644232</v>
      </c>
      <c r="G107" s="6">
        <f t="shared" si="27"/>
        <v>-11918.964727330222</v>
      </c>
      <c r="H107" s="6">
        <f t="shared" si="28"/>
        <v>3.818495540340654</v>
      </c>
      <c r="I107" s="6">
        <f t="shared" si="29"/>
        <v>-11.8434690979745</v>
      </c>
      <c r="K107" s="6">
        <f t="shared" si="31"/>
        <v>0.8400000000000005</v>
      </c>
      <c r="L107" s="6"/>
      <c r="M107" s="6"/>
      <c r="N107" s="6"/>
      <c r="O107" s="6"/>
      <c r="P107" s="6"/>
      <c r="Q107" s="6"/>
      <c r="R107" s="6"/>
    </row>
    <row r="108" spans="2:18" ht="15">
      <c r="B108" s="6">
        <f t="shared" si="30"/>
        <v>0.8500000000000005</v>
      </c>
      <c r="C108" s="6">
        <f t="shared" si="23"/>
        <v>6.821165496811272</v>
      </c>
      <c r="D108" s="6">
        <f t="shared" si="24"/>
        <v>133.33572432542886</v>
      </c>
      <c r="E108" s="6">
        <f t="shared" si="25"/>
        <v>78189.40876761315</v>
      </c>
      <c r="F108" s="6">
        <f t="shared" si="26"/>
        <v>0.6821165496811272</v>
      </c>
      <c r="G108" s="6">
        <f t="shared" si="27"/>
        <v>-11991.059123238685</v>
      </c>
      <c r="H108" s="6">
        <f t="shared" si="28"/>
        <v>3.699305893067352</v>
      </c>
      <c r="I108" s="6">
        <f t="shared" si="29"/>
        <v>-11.918964727330222</v>
      </c>
      <c r="K108" s="6">
        <f t="shared" si="31"/>
        <v>0.8500000000000005</v>
      </c>
      <c r="L108" s="6"/>
      <c r="M108" s="6"/>
      <c r="N108" s="6"/>
      <c r="O108" s="6"/>
      <c r="P108" s="6"/>
      <c r="Q108" s="6"/>
      <c r="R108" s="6"/>
    </row>
    <row r="109" spans="2:18" ht="15">
      <c r="B109" s="6">
        <f t="shared" si="30"/>
        <v>0.8600000000000005</v>
      </c>
      <c r="C109" s="6">
        <f t="shared" si="23"/>
        <v>6.857559002785783</v>
      </c>
      <c r="D109" s="6">
        <f t="shared" si="24"/>
        <v>132.86759805741306</v>
      </c>
      <c r="E109" s="6">
        <f t="shared" si="25"/>
        <v>77501.39546940103</v>
      </c>
      <c r="F109" s="6">
        <f t="shared" si="26"/>
        <v>0.6857559002785784</v>
      </c>
      <c r="G109" s="6">
        <f t="shared" si="27"/>
        <v>-12059.860453059897</v>
      </c>
      <c r="H109" s="6">
        <f t="shared" si="28"/>
        <v>3.579395301834965</v>
      </c>
      <c r="I109" s="6">
        <f t="shared" si="29"/>
        <v>-11.991059123238685</v>
      </c>
      <c r="K109" s="6">
        <f t="shared" si="31"/>
        <v>0.8600000000000005</v>
      </c>
      <c r="L109" s="6"/>
      <c r="M109" s="6"/>
      <c r="N109" s="6"/>
      <c r="O109" s="6"/>
      <c r="P109" s="6"/>
      <c r="Q109" s="6"/>
      <c r="R109" s="6"/>
    </row>
    <row r="110" spans="2:18" ht="15">
      <c r="B110" s="6">
        <f t="shared" si="30"/>
        <v>0.8700000000000006</v>
      </c>
      <c r="C110" s="6">
        <f t="shared" si="23"/>
        <v>6.89274996278148</v>
      </c>
      <c r="D110" s="6">
        <f t="shared" si="24"/>
        <v>132.41884758097083</v>
      </c>
      <c r="E110" s="6">
        <f t="shared" si="25"/>
        <v>76845.29297942788</v>
      </c>
      <c r="F110" s="6">
        <f t="shared" si="26"/>
        <v>0.689274996278148</v>
      </c>
      <c r="G110" s="6">
        <f t="shared" si="27"/>
        <v>-12125.470702057213</v>
      </c>
      <c r="H110" s="6">
        <f t="shared" si="28"/>
        <v>3.458796697304366</v>
      </c>
      <c r="I110" s="6">
        <f t="shared" si="29"/>
        <v>-12.059860453059898</v>
      </c>
      <c r="K110" s="6">
        <f t="shared" si="31"/>
        <v>0.8700000000000006</v>
      </c>
      <c r="L110" s="6"/>
      <c r="M110" s="6"/>
      <c r="N110" s="6"/>
      <c r="O110" s="6"/>
      <c r="P110" s="6"/>
      <c r="Q110" s="6"/>
      <c r="R110" s="6"/>
    </row>
    <row r="111" spans="2:18" ht="15">
      <c r="B111" s="6">
        <f t="shared" si="30"/>
        <v>0.8800000000000006</v>
      </c>
      <c r="C111" s="6">
        <f t="shared" si="23"/>
        <v>6.926731656219421</v>
      </c>
      <c r="D111" s="6">
        <f t="shared" si="24"/>
        <v>131.9891143322155</v>
      </c>
      <c r="E111" s="6">
        <f t="shared" si="25"/>
        <v>76220.14010818754</v>
      </c>
      <c r="F111" s="6">
        <f t="shared" si="26"/>
        <v>0.6926731656219421</v>
      </c>
      <c r="G111" s="6">
        <f t="shared" si="27"/>
        <v>-12187.985989181247</v>
      </c>
      <c r="H111" s="6">
        <f t="shared" si="28"/>
        <v>3.3375419902837935</v>
      </c>
      <c r="I111" s="6">
        <f t="shared" si="29"/>
        <v>-12.125470702057212</v>
      </c>
      <c r="K111" s="6">
        <f t="shared" si="31"/>
        <v>0.8800000000000006</v>
      </c>
      <c r="L111" s="6"/>
      <c r="M111" s="6"/>
      <c r="N111" s="6"/>
      <c r="O111" s="6"/>
      <c r="P111" s="6"/>
      <c r="Q111" s="6"/>
      <c r="R111" s="6"/>
    </row>
    <row r="112" spans="2:18" ht="15">
      <c r="B112" s="6">
        <f t="shared" si="30"/>
        <v>0.8900000000000006</v>
      </c>
      <c r="C112" s="6">
        <f t="shared" si="23"/>
        <v>6.9594976768228</v>
      </c>
      <c r="D112" s="6">
        <f t="shared" si="24"/>
        <v>131.5780575605036</v>
      </c>
      <c r="E112" s="6">
        <f t="shared" si="25"/>
        <v>75625.03138621496</v>
      </c>
      <c r="F112" s="6">
        <f t="shared" si="26"/>
        <v>0.6959497676822801</v>
      </c>
      <c r="G112" s="6">
        <f t="shared" si="27"/>
        <v>-12247.496861378504</v>
      </c>
      <c r="H112" s="6">
        <f t="shared" si="28"/>
        <v>3.2156621303919812</v>
      </c>
      <c r="I112" s="6">
        <f t="shared" si="29"/>
        <v>-12.187985989181247</v>
      </c>
      <c r="K112" s="6">
        <f t="shared" si="31"/>
        <v>0.8900000000000006</v>
      </c>
      <c r="L112" s="6"/>
      <c r="M112" s="6"/>
      <c r="N112" s="6"/>
      <c r="O112" s="6"/>
      <c r="P112" s="6"/>
      <c r="Q112" s="6"/>
      <c r="R112" s="6"/>
    </row>
    <row r="113" spans="2:18" ht="15">
      <c r="B113" s="6">
        <f t="shared" si="30"/>
        <v>0.9000000000000006</v>
      </c>
      <c r="C113" s="6">
        <f t="shared" si="23"/>
        <v>6.991041923283651</v>
      </c>
      <c r="D113" s="6">
        <f t="shared" si="24"/>
        <v>131.1853537373405</v>
      </c>
      <c r="E113" s="6">
        <f t="shared" si="25"/>
        <v>75059.11432195992</v>
      </c>
      <c r="F113" s="6">
        <f t="shared" si="26"/>
        <v>0.6991041923283652</v>
      </c>
      <c r="G113" s="6">
        <f t="shared" si="27"/>
        <v>-12304.088567804009</v>
      </c>
      <c r="H113" s="6">
        <f t="shared" si="28"/>
        <v>3.093187161778196</v>
      </c>
      <c r="I113" s="6">
        <f t="shared" si="29"/>
        <v>-12.247496861378504</v>
      </c>
      <c r="K113" s="6">
        <f t="shared" si="31"/>
        <v>0.9000000000000006</v>
      </c>
      <c r="L113" s="6"/>
      <c r="M113" s="6"/>
      <c r="N113" s="6"/>
      <c r="O113" s="6"/>
      <c r="P113" s="6"/>
      <c r="Q113" s="6"/>
      <c r="R113" s="6"/>
    </row>
    <row r="114" spans="2:18" ht="15">
      <c r="B114" s="6">
        <f t="shared" si="30"/>
        <v>0.9100000000000006</v>
      </c>
      <c r="C114" s="6">
        <f t="shared" si="23"/>
        <v>7.021358590473043</v>
      </c>
      <c r="D114" s="6">
        <f t="shared" si="24"/>
        <v>130.81069599744774</v>
      </c>
      <c r="E114" s="6">
        <f t="shared" si="25"/>
        <v>74521.5868478438</v>
      </c>
      <c r="F114" s="6">
        <f t="shared" si="26"/>
        <v>0.7021358590473044</v>
      </c>
      <c r="G114" s="6">
        <f t="shared" si="27"/>
        <v>-12357.841315215619</v>
      </c>
      <c r="H114" s="6">
        <f t="shared" si="28"/>
        <v>2.970146276100156</v>
      </c>
      <c r="I114" s="6">
        <f t="shared" si="29"/>
        <v>-12.304088567804008</v>
      </c>
      <c r="K114" s="6">
        <f t="shared" si="31"/>
        <v>0.9100000000000006</v>
      </c>
      <c r="L114" s="6"/>
      <c r="M114" s="6"/>
      <c r="N114" s="6"/>
      <c r="O114" s="6"/>
      <c r="P114" s="6"/>
      <c r="Q114" s="6"/>
      <c r="R114" s="6"/>
    </row>
    <row r="115" spans="2:18" ht="15">
      <c r="B115" s="6">
        <f t="shared" si="30"/>
        <v>0.9200000000000006</v>
      </c>
      <c r="C115" s="6">
        <f t="shared" si="23"/>
        <v>7.0504421611682835</v>
      </c>
      <c r="D115" s="6">
        <f t="shared" si="24"/>
        <v>130.45379361084122</v>
      </c>
      <c r="E115" s="6">
        <f t="shared" si="25"/>
        <v>74011.69494267553</v>
      </c>
      <c r="F115" s="6">
        <f t="shared" si="26"/>
        <v>0.7050442161168284</v>
      </c>
      <c r="G115" s="6">
        <f t="shared" si="27"/>
        <v>-12408.830505732447</v>
      </c>
      <c r="H115" s="6">
        <f t="shared" si="28"/>
        <v>2.8465678629479996</v>
      </c>
      <c r="I115" s="6">
        <f t="shared" si="29"/>
        <v>-12.35784131521562</v>
      </c>
      <c r="K115" s="6">
        <f t="shared" si="31"/>
        <v>0.9200000000000006</v>
      </c>
      <c r="L115" s="6"/>
      <c r="M115" s="6"/>
      <c r="N115" s="6"/>
      <c r="O115" s="6"/>
      <c r="P115" s="6"/>
      <c r="Q115" s="6"/>
      <c r="R115" s="6"/>
    </row>
    <row r="116" spans="2:18" ht="15">
      <c r="B116" s="6">
        <f t="shared" si="30"/>
        <v>0.9300000000000006</v>
      </c>
      <c r="C116" s="6">
        <f t="shared" si="23"/>
        <v>7.078287398272477</v>
      </c>
      <c r="D116" s="6">
        <f t="shared" si="24"/>
        <v>130.11437148480792</v>
      </c>
      <c r="E116" s="6">
        <f t="shared" si="25"/>
        <v>73528.7304194874</v>
      </c>
      <c r="F116" s="6">
        <f t="shared" si="26"/>
        <v>0.7078287398272477</v>
      </c>
      <c r="G116" s="6">
        <f t="shared" si="27"/>
        <v>-12457.12695805126</v>
      </c>
      <c r="H116" s="6">
        <f t="shared" si="28"/>
        <v>2.7224795578906753</v>
      </c>
      <c r="I116" s="6">
        <f t="shared" si="29"/>
        <v>-12.408830505732446</v>
      </c>
      <c r="K116" s="6">
        <f t="shared" si="31"/>
        <v>0.9300000000000006</v>
      </c>
      <c r="L116" s="6"/>
      <c r="M116" s="6"/>
      <c r="N116" s="6"/>
      <c r="O116" s="6"/>
      <c r="P116" s="6"/>
      <c r="Q116" s="6"/>
      <c r="R116" s="6"/>
    </row>
    <row r="117" spans="2:18" ht="15">
      <c r="B117" s="6">
        <f t="shared" si="30"/>
        <v>0.9400000000000006</v>
      </c>
      <c r="C117" s="6">
        <f t="shared" si="23"/>
        <v>7.104889337503481</v>
      </c>
      <c r="D117" s="6">
        <f t="shared" si="24"/>
        <v>129.79216969471122</v>
      </c>
      <c r="E117" s="6">
        <f t="shared" si="25"/>
        <v>73072.02886868195</v>
      </c>
      <c r="F117" s="6">
        <f t="shared" si="26"/>
        <v>0.7104889337503482</v>
      </c>
      <c r="G117" s="6">
        <f t="shared" si="27"/>
        <v>-12502.797113131805</v>
      </c>
      <c r="H117" s="6">
        <f t="shared" si="28"/>
        <v>2.5979082883101627</v>
      </c>
      <c r="I117" s="6">
        <f t="shared" si="29"/>
        <v>-12.45712695805126</v>
      </c>
      <c r="K117" s="6">
        <f t="shared" si="31"/>
        <v>0.9400000000000006</v>
      </c>
      <c r="L117" s="6"/>
      <c r="M117" s="6"/>
      <c r="N117" s="6"/>
      <c r="O117" s="6"/>
      <c r="P117" s="6"/>
      <c r="Q117" s="6"/>
      <c r="R117" s="6"/>
    </row>
    <row r="118" spans="2:18" ht="15">
      <c r="B118" s="6">
        <f t="shared" si="30"/>
        <v>0.9500000000000006</v>
      </c>
      <c r="C118" s="6">
        <f t="shared" si="23"/>
        <v>7.130243280530927</v>
      </c>
      <c r="D118" s="6">
        <f t="shared" si="24"/>
        <v>129.4869430425996</v>
      </c>
      <c r="E118" s="6">
        <f t="shared" si="25"/>
        <v>72640.9677471526</v>
      </c>
      <c r="F118" s="6">
        <f t="shared" si="26"/>
        <v>0.7130243280530927</v>
      </c>
      <c r="G118" s="6">
        <f t="shared" si="27"/>
        <v>-12545.903225284741</v>
      </c>
      <c r="H118" s="6">
        <f t="shared" si="28"/>
        <v>2.472880317178845</v>
      </c>
      <c r="I118" s="6">
        <f t="shared" si="29"/>
        <v>-12.502797113131804</v>
      </c>
      <c r="K118" s="6">
        <f t="shared" si="31"/>
        <v>0.9500000000000006</v>
      </c>
      <c r="L118" s="6"/>
      <c r="M118" s="6"/>
      <c r="N118" s="6"/>
      <c r="O118" s="6"/>
      <c r="P118" s="6"/>
      <c r="Q118" s="6"/>
      <c r="R118" s="6"/>
    </row>
    <row r="119" spans="2:18" ht="15">
      <c r="B119" s="6">
        <f t="shared" si="30"/>
        <v>0.9600000000000006</v>
      </c>
      <c r="C119" s="6">
        <f t="shared" si="23"/>
        <v>7.154344788541451</v>
      </c>
      <c r="D119" s="6">
        <f t="shared" si="24"/>
        <v>129.1984606426401</v>
      </c>
      <c r="E119" s="6">
        <f t="shared" si="25"/>
        <v>72234.96460476276</v>
      </c>
      <c r="F119" s="6">
        <f t="shared" si="26"/>
        <v>0.7154344788541451</v>
      </c>
      <c r="G119" s="6">
        <f t="shared" si="27"/>
        <v>-12586.503539523725</v>
      </c>
      <c r="H119" s="6">
        <f t="shared" si="28"/>
        <v>2.3474212849259977</v>
      </c>
      <c r="I119" s="6">
        <f t="shared" si="29"/>
        <v>-12.545903225284741</v>
      </c>
      <c r="K119" s="6">
        <f t="shared" si="31"/>
        <v>0.9600000000000006</v>
      </c>
      <c r="L119" s="6"/>
      <c r="M119" s="6"/>
      <c r="N119" s="6"/>
      <c r="O119" s="6"/>
      <c r="P119" s="6"/>
      <c r="Q119" s="6"/>
      <c r="R119" s="6"/>
    </row>
    <row r="120" spans="2:18" ht="15">
      <c r="B120" s="6">
        <f t="shared" si="30"/>
        <v>0.9700000000000006</v>
      </c>
      <c r="C120" s="6">
        <f t="shared" si="23"/>
        <v>7.177189676213735</v>
      </c>
      <c r="D120" s="6">
        <f t="shared" si="24"/>
        <v>128.926505532446</v>
      </c>
      <c r="E120" s="6">
        <f t="shared" si="25"/>
        <v>71853.47544024227</v>
      </c>
      <c r="F120" s="6">
        <f t="shared" si="26"/>
        <v>0.7177189676213735</v>
      </c>
      <c r="G120" s="6">
        <f t="shared" si="27"/>
        <v>-12624.652455975773</v>
      </c>
      <c r="H120" s="6">
        <f t="shared" si="28"/>
        <v>2.2215562495307606</v>
      </c>
      <c r="I120" s="6">
        <f t="shared" si="29"/>
        <v>-12.586503539523724</v>
      </c>
      <c r="K120" s="6">
        <f t="shared" si="31"/>
        <v>0.9700000000000006</v>
      </c>
      <c r="L120" s="6"/>
      <c r="M120" s="6"/>
      <c r="N120" s="6"/>
      <c r="O120" s="6"/>
      <c r="P120" s="6"/>
      <c r="Q120" s="6"/>
      <c r="R120" s="6"/>
    </row>
    <row r="121" spans="2:18" ht="15">
      <c r="B121" s="6">
        <f t="shared" si="30"/>
        <v>0.9800000000000006</v>
      </c>
      <c r="C121" s="6">
        <f t="shared" si="23"/>
        <v>7.198774006086244</v>
      </c>
      <c r="D121" s="6">
        <f t="shared" si="24"/>
        <v>128.67087430941618</v>
      </c>
      <c r="E121" s="6">
        <f t="shared" si="25"/>
        <v>71495.99317918894</v>
      </c>
      <c r="F121" s="6">
        <f t="shared" si="26"/>
        <v>0.7198774006086244</v>
      </c>
      <c r="G121" s="6">
        <f t="shared" si="27"/>
        <v>-12660.400682081106</v>
      </c>
      <c r="H121" s="6">
        <f t="shared" si="28"/>
        <v>2.0953097249710027</v>
      </c>
      <c r="I121" s="6">
        <f t="shared" si="29"/>
        <v>-12.624652455975772</v>
      </c>
      <c r="K121" s="6">
        <f t="shared" si="31"/>
        <v>0.9800000000000006</v>
      </c>
      <c r="L121" s="6"/>
      <c r="M121" s="6"/>
      <c r="N121" s="6"/>
      <c r="O121" s="6"/>
      <c r="P121" s="6"/>
      <c r="Q121" s="6"/>
      <c r="R121" s="6"/>
    </row>
    <row r="122" spans="2:18" ht="15">
      <c r="B122" s="6">
        <f t="shared" si="30"/>
        <v>0.9900000000000007</v>
      </c>
      <c r="C122" s="6">
        <f t="shared" si="23"/>
        <v>7.21909408330185</v>
      </c>
      <c r="D122" s="6">
        <f t="shared" si="24"/>
        <v>128.43137679125388</v>
      </c>
      <c r="E122" s="6">
        <f t="shared" si="25"/>
        <v>71162.04626745205</v>
      </c>
      <c r="F122" s="6">
        <f t="shared" si="26"/>
        <v>0.721909408330185</v>
      </c>
      <c r="G122" s="6">
        <f t="shared" si="27"/>
        <v>-12693.795373254794</v>
      </c>
      <c r="H122" s="6">
        <f t="shared" si="28"/>
        <v>1.9687057181501917</v>
      </c>
      <c r="I122" s="6">
        <f t="shared" si="29"/>
        <v>-12.660400682081107</v>
      </c>
      <c r="K122" s="6">
        <f t="shared" si="31"/>
        <v>0.9900000000000007</v>
      </c>
      <c r="L122" s="6"/>
      <c r="M122" s="6"/>
      <c r="N122" s="6"/>
      <c r="O122" s="6"/>
      <c r="P122" s="6"/>
      <c r="Q122" s="6"/>
      <c r="R122" s="6"/>
    </row>
    <row r="123" spans="2:18" ht="15">
      <c r="B123" s="6">
        <f t="shared" si="30"/>
        <v>1.0000000000000007</v>
      </c>
      <c r="C123" s="6">
        <f t="shared" si="23"/>
        <v>7.238146450714689</v>
      </c>
      <c r="D123" s="6">
        <f t="shared" si="24"/>
        <v>128.2078356998808</v>
      </c>
      <c r="E123" s="6">
        <f t="shared" si="25"/>
        <v>70851.19737372635</v>
      </c>
      <c r="F123" s="6">
        <f t="shared" si="26"/>
        <v>0.723814645071469</v>
      </c>
      <c r="G123" s="6">
        <f t="shared" si="27"/>
        <v>-12724.880262627365</v>
      </c>
      <c r="H123" s="6">
        <f t="shared" si="28"/>
        <v>1.8417677644176438</v>
      </c>
      <c r="I123" s="6">
        <f t="shared" si="29"/>
        <v>-12.693795373254794</v>
      </c>
      <c r="K123" s="6">
        <f t="shared" si="31"/>
        <v>1.0000000000000007</v>
      </c>
      <c r="L123" s="6"/>
      <c r="M123" s="6"/>
      <c r="N123" s="6"/>
      <c r="O123" s="6"/>
      <c r="P123" s="6"/>
      <c r="Q123" s="6"/>
      <c r="R123" s="6"/>
    </row>
    <row r="124" spans="2:18" ht="15">
      <c r="B124" s="6">
        <f t="shared" si="30"/>
        <v>1.0100000000000007</v>
      </c>
      <c r="C124" s="6">
        <f t="shared" si="23"/>
        <v>7.255927884345734</v>
      </c>
      <c r="D124" s="6">
        <f t="shared" si="24"/>
        <v>128.00008636801218</v>
      </c>
      <c r="E124" s="6">
        <f t="shared" si="25"/>
        <v>70563.04219570063</v>
      </c>
      <c r="F124" s="6">
        <f t="shared" si="26"/>
        <v>0.7255927884345734</v>
      </c>
      <c r="G124" s="6">
        <f t="shared" si="27"/>
        <v>-12753.695780429936</v>
      </c>
      <c r="H124" s="6">
        <f t="shared" si="28"/>
        <v>1.71451896179137</v>
      </c>
      <c r="I124" s="6">
        <f t="shared" si="29"/>
        <v>-12.724880262627364</v>
      </c>
      <c r="K124" s="6">
        <f t="shared" si="31"/>
        <v>1.0100000000000007</v>
      </c>
      <c r="L124" s="6"/>
      <c r="M124" s="6"/>
      <c r="N124" s="6"/>
      <c r="O124" s="6"/>
      <c r="P124" s="6"/>
      <c r="Q124" s="6"/>
      <c r="R124" s="6"/>
    </row>
    <row r="125" spans="2:18" ht="15">
      <c r="B125" s="6">
        <f t="shared" si="30"/>
        <v>1.0200000000000007</v>
      </c>
      <c r="C125" s="6">
        <f t="shared" si="23"/>
        <v>7.2724353891746265</v>
      </c>
      <c r="D125" s="6">
        <f t="shared" si="24"/>
        <v>127.8079764677073</v>
      </c>
      <c r="E125" s="6">
        <f t="shared" si="25"/>
        <v>70297.20836459033</v>
      </c>
      <c r="F125" s="6">
        <f t="shared" si="26"/>
        <v>0.7272435389174627</v>
      </c>
      <c r="G125" s="6">
        <f t="shared" si="27"/>
        <v>-12780.279163540967</v>
      </c>
      <c r="H125" s="6">
        <f t="shared" si="28"/>
        <v>1.5869820039870708</v>
      </c>
      <c r="I125" s="6">
        <f t="shared" si="29"/>
        <v>-12.753695780429936</v>
      </c>
      <c r="K125" s="6">
        <f t="shared" si="31"/>
        <v>1.0200000000000007</v>
      </c>
      <c r="L125" s="6"/>
      <c r="M125" s="6"/>
      <c r="N125" s="6"/>
      <c r="O125" s="6"/>
      <c r="P125" s="6"/>
      <c r="Q125" s="6"/>
      <c r="R125" s="6"/>
    </row>
    <row r="126" spans="2:18" ht="15">
      <c r="B126" s="6">
        <f t="shared" si="30"/>
        <v>1.0300000000000007</v>
      </c>
      <c r="C126" s="6">
        <f t="shared" si="23"/>
        <v>7.28766619525632</v>
      </c>
      <c r="D126" s="6">
        <f t="shared" si="24"/>
        <v>127.6313657602585</v>
      </c>
      <c r="E126" s="6">
        <f t="shared" si="25"/>
        <v>70053.35444333947</v>
      </c>
      <c r="F126" s="6">
        <f t="shared" si="26"/>
        <v>0.728766619525632</v>
      </c>
      <c r="G126" s="6">
        <f t="shared" si="27"/>
        <v>-12804.664555666053</v>
      </c>
      <c r="H126" s="6">
        <f t="shared" si="28"/>
        <v>1.4591792123516611</v>
      </c>
      <c r="I126" s="6">
        <f t="shared" si="29"/>
        <v>-12.780279163540966</v>
      </c>
      <c r="K126" s="6">
        <f t="shared" si="31"/>
        <v>1.0300000000000007</v>
      </c>
      <c r="L126" s="6"/>
      <c r="M126" s="6"/>
      <c r="N126" s="6"/>
      <c r="O126" s="6"/>
      <c r="P126" s="6"/>
      <c r="Q126" s="6"/>
      <c r="R126" s="6"/>
    </row>
    <row r="127" spans="2:18" ht="15">
      <c r="B127" s="6">
        <f t="shared" si="30"/>
        <v>1.0400000000000007</v>
      </c>
      <c r="C127" s="6">
        <f t="shared" si="23"/>
        <v>7.301617754152053</v>
      </c>
      <c r="D127" s="6">
        <f t="shared" si="24"/>
        <v>127.47012586682902</v>
      </c>
      <c r="E127" s="6">
        <f t="shared" si="25"/>
        <v>69831.16901420559</v>
      </c>
      <c r="F127" s="6">
        <f t="shared" si="26"/>
        <v>0.7301617754152053</v>
      </c>
      <c r="G127" s="6">
        <f t="shared" si="27"/>
        <v>-12826.883098579441</v>
      </c>
      <c r="H127" s="6">
        <f t="shared" si="28"/>
        <v>1.3311325667950007</v>
      </c>
      <c r="I127" s="6">
        <f t="shared" si="29"/>
        <v>-12.804664555666053</v>
      </c>
      <c r="K127" s="6">
        <f t="shared" si="31"/>
        <v>1.0400000000000007</v>
      </c>
      <c r="L127" s="6"/>
      <c r="M127" s="6"/>
      <c r="N127" s="6"/>
      <c r="O127" s="6"/>
      <c r="P127" s="6"/>
      <c r="Q127" s="6"/>
      <c r="R127" s="6"/>
    </row>
    <row r="128" spans="2:18" ht="15">
      <c r="B128" s="6">
        <f t="shared" si="30"/>
        <v>1.0500000000000007</v>
      </c>
      <c r="C128" s="6">
        <f t="shared" si="23"/>
        <v>7.314287735665074</v>
      </c>
      <c r="D128" s="6">
        <f t="shared" si="24"/>
        <v>127.32414005929904</v>
      </c>
      <c r="E128" s="6">
        <f t="shared" si="25"/>
        <v>69630.36985184818</v>
      </c>
      <c r="F128" s="6">
        <f t="shared" si="26"/>
        <v>0.7314287735665075</v>
      </c>
      <c r="G128" s="6">
        <f t="shared" si="27"/>
        <v>-12846.963014815181</v>
      </c>
      <c r="H128" s="6">
        <f t="shared" si="28"/>
        <v>1.2028637358092062</v>
      </c>
      <c r="I128" s="6">
        <f t="shared" si="29"/>
        <v>-12.826883098579442</v>
      </c>
      <c r="K128" s="6">
        <f t="shared" si="31"/>
        <v>1.0500000000000007</v>
      </c>
      <c r="L128" s="6"/>
      <c r="M128" s="6"/>
      <c r="N128" s="6"/>
      <c r="O128" s="6"/>
      <c r="P128" s="6"/>
      <c r="Q128" s="6"/>
      <c r="R128" s="6"/>
    </row>
    <row r="129" spans="2:18" ht="15">
      <c r="B129" s="6">
        <f t="shared" si="30"/>
        <v>1.0600000000000007</v>
      </c>
      <c r="C129" s="6">
        <f t="shared" si="23"/>
        <v>7.325674024872425</v>
      </c>
      <c r="D129" s="6">
        <f t="shared" si="24"/>
        <v>127.19330307082403</v>
      </c>
      <c r="E129" s="6">
        <f t="shared" si="25"/>
        <v>69450.70317842274</v>
      </c>
      <c r="F129" s="6">
        <f t="shared" si="26"/>
        <v>0.7325674024872426</v>
      </c>
      <c r="G129" s="6">
        <f t="shared" si="27"/>
        <v>-12864.929682157726</v>
      </c>
      <c r="H129" s="6">
        <f t="shared" si="28"/>
        <v>1.0743941056610544</v>
      </c>
      <c r="I129" s="6">
        <f t="shared" si="29"/>
        <v>-12.84696301481518</v>
      </c>
      <c r="K129" s="6">
        <f t="shared" si="31"/>
        <v>1.0600000000000007</v>
      </c>
      <c r="L129" s="6"/>
      <c r="M129" s="6"/>
      <c r="N129" s="6"/>
      <c r="O129" s="6"/>
      <c r="P129" s="6"/>
      <c r="Q129" s="6"/>
      <c r="R129" s="6"/>
    </row>
    <row r="130" spans="2:18" ht="15">
      <c r="B130" s="6">
        <f t="shared" si="30"/>
        <v>1.0700000000000007</v>
      </c>
      <c r="C130" s="6">
        <f t="shared" si="23"/>
        <v>7.335774719444927</v>
      </c>
      <c r="D130" s="6">
        <f t="shared" si="24"/>
        <v>127.0775209256576</v>
      </c>
      <c r="E130" s="6">
        <f t="shared" si="25"/>
        <v>69291.94299754786</v>
      </c>
      <c r="F130" s="6">
        <f t="shared" si="26"/>
        <v>0.7335774719444927</v>
      </c>
      <c r="G130" s="6">
        <f t="shared" si="27"/>
        <v>-12880.805700245215</v>
      </c>
      <c r="H130" s="6">
        <f t="shared" si="28"/>
        <v>0.9457448088394771</v>
      </c>
      <c r="I130" s="6">
        <f t="shared" si="29"/>
        <v>-12.864929682157726</v>
      </c>
      <c r="K130" s="6">
        <f t="shared" si="31"/>
        <v>1.0700000000000007</v>
      </c>
      <c r="L130" s="6"/>
      <c r="M130" s="6"/>
      <c r="N130" s="6"/>
      <c r="O130" s="6"/>
      <c r="P130" s="6"/>
      <c r="Q130" s="6"/>
      <c r="R130" s="6"/>
    </row>
    <row r="131" spans="2:18" ht="15">
      <c r="B131" s="6">
        <f t="shared" si="30"/>
        <v>1.0800000000000007</v>
      </c>
      <c r="C131" s="6">
        <f t="shared" si="23"/>
        <v>7.3445881272483104</v>
      </c>
      <c r="D131" s="6">
        <f t="shared" si="24"/>
        <v>126.97671078783546</v>
      </c>
      <c r="E131" s="6">
        <f t="shared" si="25"/>
        <v>69153.89050435861</v>
      </c>
      <c r="F131" s="6">
        <f t="shared" si="26"/>
        <v>0.734458812724831</v>
      </c>
      <c r="G131" s="6">
        <f t="shared" si="27"/>
        <v>-12894.61094956414</v>
      </c>
      <c r="H131" s="6">
        <f t="shared" si="28"/>
        <v>0.816936751837025</v>
      </c>
      <c r="I131" s="6">
        <f t="shared" si="29"/>
        <v>-12.880805700245215</v>
      </c>
      <c r="K131" s="6">
        <f t="shared" si="31"/>
        <v>1.0800000000000007</v>
      </c>
      <c r="L131" s="6"/>
      <c r="M131" s="6"/>
      <c r="N131" s="6"/>
      <c r="O131" s="6"/>
      <c r="P131" s="6"/>
      <c r="Q131" s="6"/>
      <c r="R131" s="6"/>
    </row>
    <row r="132" spans="2:18" ht="15">
      <c r="B132" s="6">
        <f t="shared" si="30"/>
        <v>1.0900000000000007</v>
      </c>
      <c r="C132" s="6">
        <f t="shared" si="23"/>
        <v>7.352112764219203</v>
      </c>
      <c r="D132" s="6">
        <f t="shared" si="24"/>
        <v>126.89080082836297</v>
      </c>
      <c r="E132" s="6">
        <f t="shared" si="25"/>
        <v>69036.37356919068</v>
      </c>
      <c r="F132" s="6">
        <f t="shared" si="26"/>
        <v>0.7352112764219203</v>
      </c>
      <c r="G132" s="6">
        <f t="shared" si="27"/>
        <v>-12906.362643080933</v>
      </c>
      <c r="H132" s="6">
        <f t="shared" si="28"/>
        <v>0.6879906423413835</v>
      </c>
      <c r="I132" s="6">
        <f t="shared" si="29"/>
        <v>-12.89461094956414</v>
      </c>
      <c r="K132" s="6">
        <f t="shared" si="31"/>
        <v>1.0900000000000007</v>
      </c>
      <c r="L132" s="6"/>
      <c r="M132" s="6"/>
      <c r="N132" s="6"/>
      <c r="O132" s="6"/>
      <c r="P132" s="6"/>
      <c r="Q132" s="6"/>
      <c r="R132" s="6"/>
    </row>
    <row r="133" spans="2:18" ht="15">
      <c r="B133" s="6">
        <f t="shared" si="30"/>
        <v>1.1000000000000008</v>
      </c>
      <c r="C133" s="6">
        <f aca="true" t="shared" si="32" ref="C133:C196">(H132*$C$20)+C132+0.5*I133*$C$20^2</f>
        <v>7.358347352510463</v>
      </c>
      <c r="D133" s="6">
        <f aca="true" t="shared" si="33" ref="D133:D196">D132*(E133/E132)^(($D$18-1)/$D$18)</f>
        <v>126.81973011059269</v>
      </c>
      <c r="E133" s="6">
        <f aca="true" t="shared" si="34" ref="E133:E196">((D132*F132^($D$18-1)*$D$17*$D$13)/(F133*F133^($D$18-1)))</f>
        <v>68939.2462927564</v>
      </c>
      <c r="F133" s="6">
        <f aca="true" t="shared" si="35" ref="F133:F196">$D$4*C133</f>
        <v>0.7358347352510464</v>
      </c>
      <c r="G133" s="6">
        <f aca="true" t="shared" si="36" ref="G133:G196">((E133-$D$9)*$D$4)-$D$6</f>
        <v>-12916.07537072436</v>
      </c>
      <c r="H133" s="6">
        <f aca="true" t="shared" si="37" ref="H133:H196">(I133*$C$20)+H132</f>
        <v>0.5589270159105741</v>
      </c>
      <c r="I133" s="6">
        <f aca="true" t="shared" si="38" ref="I133:I196">G132/$D$3</f>
        <v>-12.906362643080932</v>
      </c>
      <c r="K133" s="6">
        <f t="shared" si="31"/>
        <v>1.1000000000000008</v>
      </c>
      <c r="L133" s="6"/>
      <c r="M133" s="6"/>
      <c r="N133" s="6"/>
      <c r="O133" s="6"/>
      <c r="P133" s="6"/>
      <c r="Q133" s="6"/>
      <c r="R133" s="6"/>
    </row>
    <row r="134" spans="2:18" ht="15">
      <c r="B134" s="6">
        <f t="shared" si="30"/>
        <v>1.1100000000000008</v>
      </c>
      <c r="C134" s="6">
        <f t="shared" si="32"/>
        <v>7.3632908189010315</v>
      </c>
      <c r="D134" s="6">
        <f t="shared" si="33"/>
        <v>126.76344849352289</v>
      </c>
      <c r="E134" s="6">
        <f t="shared" si="34"/>
        <v>68862.38863098025</v>
      </c>
      <c r="F134" s="6">
        <f t="shared" si="35"/>
        <v>0.7363290818901032</v>
      </c>
      <c r="G134" s="6">
        <f t="shared" si="36"/>
        <v>-12923.761136901976</v>
      </c>
      <c r="H134" s="6">
        <f t="shared" si="37"/>
        <v>0.42976626220333053</v>
      </c>
      <c r="I134" s="6">
        <f t="shared" si="38"/>
        <v>-12.91607537072436</v>
      </c>
      <c r="K134" s="6">
        <f t="shared" si="31"/>
        <v>1.1100000000000008</v>
      </c>
      <c r="L134" s="6"/>
      <c r="M134" s="6"/>
      <c r="N134" s="6"/>
      <c r="O134" s="6"/>
      <c r="P134" s="6"/>
      <c r="Q134" s="6"/>
      <c r="R134" s="6"/>
    </row>
    <row r="135" spans="2:18" ht="15">
      <c r="B135" s="6">
        <f t="shared" si="30"/>
        <v>1.1200000000000008</v>
      </c>
      <c r="C135" s="6">
        <f t="shared" si="32"/>
        <v>7.366942293466219</v>
      </c>
      <c r="D135" s="6">
        <f t="shared" si="33"/>
        <v>126.72191655279133</v>
      </c>
      <c r="E135" s="6">
        <f t="shared" si="34"/>
        <v>68805.70608795549</v>
      </c>
      <c r="F135" s="6">
        <f t="shared" si="35"/>
        <v>0.736694229346622</v>
      </c>
      <c r="G135" s="6">
        <f t="shared" si="36"/>
        <v>-12929.42939120445</v>
      </c>
      <c r="H135" s="6">
        <f t="shared" si="37"/>
        <v>0.3005286508343108</v>
      </c>
      <c r="I135" s="6">
        <f t="shared" si="38"/>
        <v>-12.923761136901977</v>
      </c>
      <c r="K135" s="6">
        <f t="shared" si="31"/>
        <v>1.1200000000000008</v>
      </c>
      <c r="L135" s="6"/>
      <c r="M135" s="6"/>
      <c r="N135" s="6"/>
      <c r="O135" s="6"/>
      <c r="P135" s="6"/>
      <c r="Q135" s="6"/>
      <c r="R135" s="6"/>
    </row>
    <row r="136" spans="2:18" ht="15">
      <c r="B136" s="6">
        <f t="shared" si="30"/>
        <v>1.1300000000000008</v>
      </c>
      <c r="C136" s="6">
        <f t="shared" si="32"/>
        <v>7.369301108505002</v>
      </c>
      <c r="D136" s="6">
        <f t="shared" si="33"/>
        <v>126.69510551918226</v>
      </c>
      <c r="E136" s="6">
        <f t="shared" si="34"/>
        <v>68769.1294757718</v>
      </c>
      <c r="F136" s="6">
        <f t="shared" si="35"/>
        <v>0.7369301108505003</v>
      </c>
      <c r="G136" s="6">
        <f t="shared" si="36"/>
        <v>-12933.08705242282</v>
      </c>
      <c r="H136" s="6">
        <f t="shared" si="37"/>
        <v>0.1712343569222663</v>
      </c>
      <c r="I136" s="6">
        <f t="shared" si="38"/>
        <v>-12.929429391204451</v>
      </c>
      <c r="K136" s="6">
        <f t="shared" si="31"/>
        <v>1.1300000000000008</v>
      </c>
      <c r="L136" s="6"/>
      <c r="M136" s="6"/>
      <c r="N136" s="6"/>
      <c r="O136" s="6"/>
      <c r="P136" s="6"/>
      <c r="Q136" s="6"/>
      <c r="R136" s="6"/>
    </row>
    <row r="137" spans="2:18" ht="15">
      <c r="B137" s="6">
        <f t="shared" si="30"/>
        <v>1.1400000000000008</v>
      </c>
      <c r="C137" s="6">
        <f t="shared" si="32"/>
        <v>7.370366797721603</v>
      </c>
      <c r="D137" s="6">
        <f t="shared" si="33"/>
        <v>126.68299723450745</v>
      </c>
      <c r="E137" s="6">
        <f t="shared" si="34"/>
        <v>68752.61474024273</v>
      </c>
      <c r="F137" s="6">
        <f t="shared" si="35"/>
        <v>0.7370366797721604</v>
      </c>
      <c r="G137" s="6">
        <f t="shared" si="36"/>
        <v>-12934.738525975727</v>
      </c>
      <c r="H137" s="6">
        <f t="shared" si="37"/>
        <v>0.04190348639803812</v>
      </c>
      <c r="I137" s="6">
        <f t="shared" si="38"/>
        <v>-12.933087052422819</v>
      </c>
      <c r="K137" s="6">
        <f t="shared" si="31"/>
        <v>1.1400000000000008</v>
      </c>
      <c r="L137" s="6"/>
      <c r="M137" s="6"/>
      <c r="N137" s="6"/>
      <c r="O137" s="6"/>
      <c r="P137" s="6"/>
      <c r="Q137" s="6"/>
      <c r="R137" s="6"/>
    </row>
    <row r="138" spans="2:18" ht="15">
      <c r="B138" s="6">
        <f t="shared" si="30"/>
        <v>1.1500000000000008</v>
      </c>
      <c r="C138" s="6">
        <f t="shared" si="32"/>
        <v>7.370139095659285</v>
      </c>
      <c r="D138" s="6">
        <f t="shared" si="33"/>
        <v>126.68558412476476</v>
      </c>
      <c r="E138" s="6">
        <f t="shared" si="34"/>
        <v>68756.14285183708</v>
      </c>
      <c r="F138" s="6">
        <f t="shared" si="35"/>
        <v>0.7370139095659285</v>
      </c>
      <c r="G138" s="6">
        <f t="shared" si="36"/>
        <v>-12934.385714816292</v>
      </c>
      <c r="H138" s="6">
        <f t="shared" si="37"/>
        <v>-0.08744389886171913</v>
      </c>
      <c r="I138" s="6">
        <f t="shared" si="38"/>
        <v>-12.934738525975726</v>
      </c>
      <c r="K138" s="6">
        <f t="shared" si="31"/>
        <v>1.1500000000000008</v>
      </c>
      <c r="L138" s="6"/>
      <c r="M138" s="6"/>
      <c r="N138" s="6"/>
      <c r="O138" s="6"/>
      <c r="P138" s="6"/>
      <c r="Q138" s="6"/>
      <c r="R138" s="6"/>
    </row>
    <row r="139" spans="2:18" ht="15">
      <c r="B139" s="6">
        <f t="shared" si="30"/>
        <v>1.1600000000000008</v>
      </c>
      <c r="C139" s="6">
        <f t="shared" si="32"/>
        <v>7.3686179373849265</v>
      </c>
      <c r="D139" s="6">
        <f t="shared" si="33"/>
        <v>126.70286919052131</v>
      </c>
      <c r="E139" s="6">
        <f t="shared" si="34"/>
        <v>68779.7197613898</v>
      </c>
      <c r="F139" s="6">
        <f t="shared" si="35"/>
        <v>0.7368617937384927</v>
      </c>
      <c r="G139" s="6">
        <f t="shared" si="36"/>
        <v>-12932.02802386102</v>
      </c>
      <c r="H139" s="6">
        <f t="shared" si="37"/>
        <v>-0.21678775600988207</v>
      </c>
      <c r="I139" s="6">
        <f t="shared" si="38"/>
        <v>-12.934385714816292</v>
      </c>
      <c r="K139" s="6">
        <f t="shared" si="31"/>
        <v>1.1600000000000008</v>
      </c>
      <c r="L139" s="6"/>
      <c r="M139" s="6"/>
      <c r="N139" s="6"/>
      <c r="O139" s="6"/>
      <c r="P139" s="6"/>
      <c r="Q139" s="6"/>
      <c r="R139" s="6"/>
    </row>
    <row r="140" spans="2:18" ht="15">
      <c r="B140" s="6">
        <f t="shared" si="30"/>
        <v>1.1700000000000008</v>
      </c>
      <c r="C140" s="6">
        <f t="shared" si="32"/>
        <v>7.365803458423635</v>
      </c>
      <c r="D140" s="6">
        <f t="shared" si="33"/>
        <v>126.73486601451044</v>
      </c>
      <c r="E140" s="6">
        <f t="shared" si="34"/>
        <v>68823.37642043638</v>
      </c>
      <c r="F140" s="6">
        <f t="shared" si="35"/>
        <v>0.7365803458423635</v>
      </c>
      <c r="G140" s="6">
        <f t="shared" si="36"/>
        <v>-12927.662357956362</v>
      </c>
      <c r="H140" s="6">
        <f t="shared" si="37"/>
        <v>-0.3461080362484923</v>
      </c>
      <c r="I140" s="6">
        <f t="shared" si="38"/>
        <v>-12.932028023861019</v>
      </c>
      <c r="K140" s="6">
        <f t="shared" si="31"/>
        <v>1.1700000000000008</v>
      </c>
      <c r="L140" s="6"/>
      <c r="M140" s="6"/>
      <c r="N140" s="6"/>
      <c r="O140" s="6"/>
      <c r="P140" s="6"/>
      <c r="Q140" s="6"/>
      <c r="R140" s="6"/>
    </row>
    <row r="141" spans="2:18" ht="15">
      <c r="B141" s="6">
        <f t="shared" si="30"/>
        <v>1.1800000000000008</v>
      </c>
      <c r="C141" s="6">
        <f t="shared" si="32"/>
        <v>7.361695994943251</v>
      </c>
      <c r="D141" s="6">
        <f t="shared" si="33"/>
        <v>126.7815987864746</v>
      </c>
      <c r="E141" s="6">
        <f t="shared" si="34"/>
        <v>68887.1688662835</v>
      </c>
      <c r="F141" s="6">
        <f t="shared" si="35"/>
        <v>0.7361695994943251</v>
      </c>
      <c r="G141" s="6">
        <f t="shared" si="36"/>
        <v>-12921.28311337165</v>
      </c>
      <c r="H141" s="6">
        <f t="shared" si="37"/>
        <v>-0.4753846598280559</v>
      </c>
      <c r="I141" s="6">
        <f t="shared" si="38"/>
        <v>-12.927662357956361</v>
      </c>
      <c r="K141" s="6">
        <f t="shared" si="31"/>
        <v>1.1800000000000008</v>
      </c>
      <c r="L141" s="6"/>
      <c r="M141" s="6"/>
      <c r="N141" s="6"/>
      <c r="O141" s="6"/>
      <c r="P141" s="6"/>
      <c r="Q141" s="6"/>
      <c r="R141" s="6"/>
    </row>
    <row r="142" spans="2:18" ht="15">
      <c r="B142" s="6">
        <f t="shared" si="30"/>
        <v>1.1900000000000008</v>
      </c>
      <c r="C142" s="6">
        <f t="shared" si="32"/>
        <v>7.356296084189302</v>
      </c>
      <c r="D142" s="6">
        <f t="shared" si="33"/>
        <v>126.84310234533</v>
      </c>
      <c r="E142" s="6">
        <f t="shared" si="34"/>
        <v>68971.17837219776</v>
      </c>
      <c r="F142" s="6">
        <f t="shared" si="35"/>
        <v>0.7356296084189302</v>
      </c>
      <c r="G142" s="6">
        <f t="shared" si="36"/>
        <v>-12912.882162780224</v>
      </c>
      <c r="H142" s="6">
        <f t="shared" si="37"/>
        <v>-0.6045974909617724</v>
      </c>
      <c r="I142" s="6">
        <f t="shared" si="38"/>
        <v>-12.92128311337165</v>
      </c>
      <c r="K142" s="6">
        <f t="shared" si="31"/>
        <v>1.1900000000000008</v>
      </c>
      <c r="L142" s="6"/>
      <c r="M142" s="6"/>
      <c r="N142" s="6"/>
      <c r="O142" s="6"/>
      <c r="P142" s="6"/>
      <c r="Q142" s="6"/>
      <c r="R142" s="6"/>
    </row>
    <row r="143" spans="2:18" ht="15">
      <c r="B143" s="6">
        <f t="shared" si="30"/>
        <v>1.2000000000000008</v>
      </c>
      <c r="C143" s="6">
        <f t="shared" si="32"/>
        <v>7.349604465171546</v>
      </c>
      <c r="D143" s="6">
        <f t="shared" si="33"/>
        <v>126.91942223877165</v>
      </c>
      <c r="E143" s="6">
        <f t="shared" si="34"/>
        <v>69075.51166336639</v>
      </c>
      <c r="F143" s="6">
        <f t="shared" si="35"/>
        <v>0.7349604465171546</v>
      </c>
      <c r="G143" s="6">
        <f t="shared" si="36"/>
        <v>-12902.448833663362</v>
      </c>
      <c r="H143" s="6">
        <f t="shared" si="37"/>
        <v>-0.7337263125895747</v>
      </c>
      <c r="I143" s="6">
        <f t="shared" si="38"/>
        <v>-12.912882162780225</v>
      </c>
      <c r="K143" s="6">
        <f t="shared" si="31"/>
        <v>1.2000000000000008</v>
      </c>
      <c r="L143" s="6"/>
      <c r="M143" s="6"/>
      <c r="N143" s="6"/>
      <c r="O143" s="6"/>
      <c r="P143" s="6"/>
      <c r="Q143" s="6"/>
      <c r="R143" s="6"/>
    </row>
    <row r="144" spans="2:18" ht="15">
      <c r="B144" s="6">
        <f t="shared" si="30"/>
        <v>1.2100000000000009</v>
      </c>
      <c r="C144" s="6">
        <f t="shared" si="32"/>
        <v>7.341622079603967</v>
      </c>
      <c r="D144" s="6">
        <f t="shared" si="33"/>
        <v>127.01061480048187</v>
      </c>
      <c r="E144" s="6">
        <f t="shared" si="34"/>
        <v>69200.30119955906</v>
      </c>
      <c r="F144" s="6">
        <f t="shared" si="35"/>
        <v>0.7341622079603968</v>
      </c>
      <c r="G144" s="6">
        <f t="shared" si="36"/>
        <v>-12889.969880044093</v>
      </c>
      <c r="H144" s="6">
        <f t="shared" si="37"/>
        <v>-0.8627508009262083</v>
      </c>
      <c r="I144" s="6">
        <f t="shared" si="38"/>
        <v>-12.902448833663362</v>
      </c>
      <c r="K144" s="6">
        <f t="shared" si="31"/>
        <v>1.2100000000000009</v>
      </c>
      <c r="L144" s="6"/>
      <c r="M144" s="6"/>
      <c r="N144" s="6"/>
      <c r="O144" s="6"/>
      <c r="P144" s="6"/>
      <c r="Q144" s="6"/>
      <c r="R144" s="6"/>
    </row>
    <row r="145" spans="2:18" ht="15">
      <c r="B145" s="6">
        <f t="shared" si="30"/>
        <v>1.2200000000000009</v>
      </c>
      <c r="C145" s="6">
        <f t="shared" si="32"/>
        <v>7.332350073100703</v>
      </c>
      <c r="D145" s="6">
        <f t="shared" si="33"/>
        <v>127.1167472451488</v>
      </c>
      <c r="E145" s="6">
        <f t="shared" si="34"/>
        <v>69345.70552570124</v>
      </c>
      <c r="F145" s="6">
        <f t="shared" si="35"/>
        <v>0.7332350073100704</v>
      </c>
      <c r="G145" s="6">
        <f t="shared" si="36"/>
        <v>-12875.429447429877</v>
      </c>
      <c r="H145" s="6">
        <f t="shared" si="37"/>
        <v>-0.9916504997266492</v>
      </c>
      <c r="I145" s="6">
        <f t="shared" si="38"/>
        <v>-12.889969880044093</v>
      </c>
      <c r="K145" s="6">
        <f t="shared" si="31"/>
        <v>1.2200000000000009</v>
      </c>
      <c r="L145" s="6"/>
      <c r="M145" s="6"/>
      <c r="N145" s="6"/>
      <c r="O145" s="6"/>
      <c r="P145" s="6"/>
      <c r="Q145" s="6"/>
      <c r="R145" s="6"/>
    </row>
    <row r="146" spans="2:18" ht="15">
      <c r="B146" s="6">
        <f t="shared" si="30"/>
        <v>1.2300000000000009</v>
      </c>
      <c r="C146" s="6">
        <f t="shared" si="32"/>
        <v>7.321789796631065</v>
      </c>
      <c r="D146" s="6">
        <f t="shared" si="33"/>
        <v>127.2378977815474</v>
      </c>
      <c r="E146" s="6">
        <f t="shared" si="34"/>
        <v>69511.90969185853</v>
      </c>
      <c r="F146" s="6">
        <f t="shared" si="35"/>
        <v>0.7321789796631065</v>
      </c>
      <c r="G146" s="6">
        <f t="shared" si="36"/>
        <v>-12858.809030814147</v>
      </c>
      <c r="H146" s="6">
        <f t="shared" si="37"/>
        <v>-1.1204047942009479</v>
      </c>
      <c r="I146" s="6">
        <f t="shared" si="38"/>
        <v>-12.875429447429877</v>
      </c>
      <c r="K146" s="6">
        <f t="shared" si="31"/>
        <v>1.2300000000000009</v>
      </c>
      <c r="L146" s="6"/>
      <c r="M146" s="6"/>
      <c r="N146" s="6"/>
      <c r="O146" s="6"/>
      <c r="P146" s="6"/>
      <c r="Q146" s="6"/>
      <c r="R146" s="6"/>
    </row>
    <row r="147" spans="2:18" ht="15">
      <c r="B147" s="6">
        <f t="shared" si="30"/>
        <v>1.2400000000000009</v>
      </c>
      <c r="C147" s="6">
        <f t="shared" si="32"/>
        <v>7.309942808237515</v>
      </c>
      <c r="D147" s="6">
        <f t="shared" si="33"/>
        <v>127.37415574398035</v>
      </c>
      <c r="E147" s="6">
        <f t="shared" si="34"/>
        <v>69699.1257444277</v>
      </c>
      <c r="F147" s="6">
        <f t="shared" si="35"/>
        <v>0.7309942808237515</v>
      </c>
      <c r="G147" s="6">
        <f t="shared" si="36"/>
        <v>-12840.08742555723</v>
      </c>
      <c r="H147" s="6">
        <f t="shared" si="37"/>
        <v>-1.2489928845090894</v>
      </c>
      <c r="I147" s="6">
        <f t="shared" si="38"/>
        <v>-12.858809030814147</v>
      </c>
      <c r="K147" s="6">
        <f t="shared" si="31"/>
        <v>1.2400000000000009</v>
      </c>
      <c r="L147" s="6"/>
      <c r="M147" s="6"/>
      <c r="N147" s="6"/>
      <c r="O147" s="6"/>
      <c r="P147" s="6"/>
      <c r="Q147" s="6"/>
      <c r="R147" s="6"/>
    </row>
    <row r="148" spans="2:18" ht="15">
      <c r="B148" s="6">
        <f t="shared" si="30"/>
        <v>1.2500000000000009</v>
      </c>
      <c r="C148" s="6">
        <f t="shared" si="32"/>
        <v>7.296810875021146</v>
      </c>
      <c r="D148" s="6">
        <f t="shared" si="33"/>
        <v>127.52562174242291</v>
      </c>
      <c r="E148" s="6">
        <f t="shared" si="34"/>
        <v>69907.59329063924</v>
      </c>
      <c r="F148" s="6">
        <f t="shared" si="35"/>
        <v>0.7296810875021147</v>
      </c>
      <c r="G148" s="6">
        <f t="shared" si="36"/>
        <v>-12819.240670936077</v>
      </c>
      <c r="H148" s="6">
        <f t="shared" si="37"/>
        <v>-1.3773937587646616</v>
      </c>
      <c r="I148" s="6">
        <f t="shared" si="38"/>
        <v>-12.84008742555723</v>
      </c>
      <c r="K148" s="6">
        <f t="shared" si="31"/>
        <v>1.2500000000000009</v>
      </c>
      <c r="L148" s="6"/>
      <c r="M148" s="6"/>
      <c r="N148" s="6"/>
      <c r="O148" s="6"/>
      <c r="P148" s="6"/>
      <c r="Q148" s="6"/>
      <c r="R148" s="6"/>
    </row>
    <row r="149" spans="2:18" ht="15">
      <c r="B149" s="6">
        <f t="shared" si="30"/>
        <v>1.260000000000001</v>
      </c>
      <c r="C149" s="6">
        <f t="shared" si="32"/>
        <v>7.282395975399953</v>
      </c>
      <c r="D149" s="6">
        <f t="shared" si="33"/>
        <v>127.69240783176309</v>
      </c>
      <c r="E149" s="6">
        <f t="shared" si="34"/>
        <v>70137.580138795</v>
      </c>
      <c r="F149" s="6">
        <f t="shared" si="35"/>
        <v>0.7282395975399953</v>
      </c>
      <c r="G149" s="6">
        <f t="shared" si="36"/>
        <v>-12796.2419861205</v>
      </c>
      <c r="H149" s="6">
        <f t="shared" si="37"/>
        <v>-1.5055861654740224</v>
      </c>
      <c r="I149" s="6">
        <f t="shared" si="38"/>
        <v>-12.819240670936077</v>
      </c>
      <c r="K149" s="6">
        <f t="shared" si="31"/>
        <v>1.260000000000001</v>
      </c>
      <c r="L149" s="6"/>
      <c r="M149" s="6"/>
      <c r="N149" s="6"/>
      <c r="O149" s="6"/>
      <c r="P149" s="6"/>
      <c r="Q149" s="6"/>
      <c r="R149" s="6"/>
    </row>
    <row r="150" spans="2:18" ht="15">
      <c r="B150" s="6">
        <f t="shared" si="30"/>
        <v>1.270000000000001</v>
      </c>
      <c r="C150" s="6">
        <f t="shared" si="32"/>
        <v>7.2667003016459075</v>
      </c>
      <c r="D150" s="6">
        <f t="shared" si="33"/>
        <v>127.87463770057686</v>
      </c>
      <c r="E150" s="6">
        <f t="shared" si="34"/>
        <v>70389.3830170006</v>
      </c>
      <c r="F150" s="6">
        <f t="shared" si="35"/>
        <v>0.7266700301645908</v>
      </c>
      <c r="G150" s="6">
        <f t="shared" si="36"/>
        <v>-12771.06169829994</v>
      </c>
      <c r="H150" s="6">
        <f t="shared" si="37"/>
        <v>-1.6335485853352274</v>
      </c>
      <c r="I150" s="6">
        <f t="shared" si="38"/>
        <v>-12.7962419861205</v>
      </c>
      <c r="K150" s="6">
        <f t="shared" si="31"/>
        <v>1.270000000000001</v>
      </c>
      <c r="L150" s="6"/>
      <c r="M150" s="6"/>
      <c r="N150" s="6"/>
      <c r="O150" s="6"/>
      <c r="P150" s="6"/>
      <c r="Q150" s="6"/>
      <c r="R150" s="6"/>
    </row>
    <row r="151" spans="2:18" ht="15">
      <c r="B151" s="6">
        <f t="shared" si="30"/>
        <v>1.280000000000001</v>
      </c>
      <c r="C151" s="6">
        <f t="shared" si="32"/>
        <v>7.24972626270764</v>
      </c>
      <c r="D151" s="6">
        <f t="shared" si="33"/>
        <v>128.07244687992755</v>
      </c>
      <c r="E151" s="6">
        <f t="shared" si="34"/>
        <v>70663.32837350183</v>
      </c>
      <c r="F151" s="6">
        <f t="shared" si="35"/>
        <v>0.7249726262707641</v>
      </c>
      <c r="G151" s="6">
        <f t="shared" si="36"/>
        <v>-12743.667162649817</v>
      </c>
      <c r="H151" s="6">
        <f t="shared" si="37"/>
        <v>-1.7612592023182267</v>
      </c>
      <c r="I151" s="6">
        <f t="shared" si="38"/>
        <v>-12.77106169829994</v>
      </c>
      <c r="K151" s="6">
        <f t="shared" si="31"/>
        <v>1.280000000000001</v>
      </c>
      <c r="L151" s="6"/>
      <c r="M151" s="6"/>
      <c r="N151" s="6"/>
      <c r="O151" s="6"/>
      <c r="P151" s="6"/>
      <c r="Q151" s="6"/>
      <c r="R151" s="6"/>
    </row>
    <row r="152" spans="2:18" ht="15">
      <c r="B152" s="6">
        <f aca="true" t="shared" si="39" ref="B152:B215">B151+$C$20</f>
        <v>1.290000000000001</v>
      </c>
      <c r="C152" s="6">
        <f t="shared" si="32"/>
        <v>7.231476487326326</v>
      </c>
      <c r="D152" s="6">
        <f t="shared" si="33"/>
        <v>128.28598297272868</v>
      </c>
      <c r="E152" s="6">
        <f t="shared" si="34"/>
        <v>70959.77326210433</v>
      </c>
      <c r="F152" s="6">
        <f t="shared" si="35"/>
        <v>0.7231476487326326</v>
      </c>
      <c r="G152" s="6">
        <f t="shared" si="36"/>
        <v>-12714.022673789568</v>
      </c>
      <c r="H152" s="6">
        <f t="shared" si="37"/>
        <v>-1.8886958739447248</v>
      </c>
      <c r="I152" s="6">
        <f t="shared" si="38"/>
        <v>-12.743667162649817</v>
      </c>
      <c r="K152" s="6">
        <f t="shared" si="31"/>
        <v>1.290000000000001</v>
      </c>
      <c r="L152" s="6"/>
      <c r="M152" s="6"/>
      <c r="N152" s="6"/>
      <c r="O152" s="6"/>
      <c r="P152" s="6"/>
      <c r="Q152" s="6"/>
      <c r="R152" s="6"/>
    </row>
    <row r="153" spans="2:18" ht="15">
      <c r="B153" s="6">
        <f t="shared" si="39"/>
        <v>1.300000000000001</v>
      </c>
      <c r="C153" s="6">
        <f t="shared" si="32"/>
        <v>7.211953827453189</v>
      </c>
      <c r="D153" s="6">
        <f t="shared" si="33"/>
        <v>128.51540590426154</v>
      </c>
      <c r="E153" s="6">
        <f t="shared" si="34"/>
        <v>71279.10631654455</v>
      </c>
      <c r="F153" s="6">
        <f t="shared" si="35"/>
        <v>0.7211953827453189</v>
      </c>
      <c r="G153" s="6">
        <f t="shared" si="36"/>
        <v>-12682.089368345545</v>
      </c>
      <c r="H153" s="6">
        <f t="shared" si="37"/>
        <v>-2.0158361006826206</v>
      </c>
      <c r="I153" s="6">
        <f t="shared" si="38"/>
        <v>-12.714022673789568</v>
      </c>
      <c r="K153" s="6">
        <f t="shared" si="31"/>
        <v>1.300000000000001</v>
      </c>
      <c r="L153" s="6"/>
      <c r="M153" s="6"/>
      <c r="N153" s="6"/>
      <c r="O153" s="6"/>
      <c r="P153" s="6"/>
      <c r="Q153" s="6"/>
      <c r="R153" s="6"/>
    </row>
    <row r="154" spans="2:18" ht="15">
      <c r="B154" s="6">
        <f t="shared" si="39"/>
        <v>1.310000000000001</v>
      </c>
      <c r="C154" s="6">
        <f t="shared" si="32"/>
        <v>7.191161361977945</v>
      </c>
      <c r="D154" s="6">
        <f t="shared" si="33"/>
        <v>128.76088819449222</v>
      </c>
      <c r="E154" s="6">
        <f t="shared" si="34"/>
        <v>71621.74881809427</v>
      </c>
      <c r="F154" s="6">
        <f t="shared" si="35"/>
        <v>0.7191161361977945</v>
      </c>
      <c r="G154" s="6">
        <f t="shared" si="36"/>
        <v>-12647.825118190573</v>
      </c>
      <c r="H154" s="6">
        <f t="shared" si="37"/>
        <v>-2.1426569943660763</v>
      </c>
      <c r="I154" s="6">
        <f t="shared" si="38"/>
        <v>-12.682089368345546</v>
      </c>
      <c r="K154" s="6">
        <f t="shared" si="31"/>
        <v>1.310000000000001</v>
      </c>
      <c r="L154" s="6"/>
      <c r="M154" s="6"/>
      <c r="N154" s="6"/>
      <c r="O154" s="6"/>
      <c r="P154" s="6"/>
      <c r="Q154" s="6"/>
      <c r="R154" s="6"/>
    </row>
    <row r="155" spans="2:18" ht="15">
      <c r="B155" s="6">
        <f t="shared" si="39"/>
        <v>1.320000000000001</v>
      </c>
      <c r="C155" s="6">
        <f t="shared" si="32"/>
        <v>7.169102400778374</v>
      </c>
      <c r="D155" s="6">
        <f t="shared" si="33"/>
        <v>129.02261525288586</v>
      </c>
      <c r="E155" s="6">
        <f t="shared" si="34"/>
        <v>71988.15586111727</v>
      </c>
      <c r="F155" s="6">
        <f t="shared" si="35"/>
        <v>0.7169102400778374</v>
      </c>
      <c r="G155" s="6">
        <f t="shared" si="36"/>
        <v>-12611.184413888273</v>
      </c>
      <c r="H155" s="6">
        <f t="shared" si="37"/>
        <v>-2.269135245547982</v>
      </c>
      <c r="I155" s="6">
        <f t="shared" si="38"/>
        <v>-12.647825118190573</v>
      </c>
      <c r="K155" s="6">
        <f t="shared" si="31"/>
        <v>1.320000000000001</v>
      </c>
      <c r="L155" s="6"/>
      <c r="M155" s="6"/>
      <c r="N155" s="6"/>
      <c r="O155" s="6"/>
      <c r="P155" s="6"/>
      <c r="Q155" s="6"/>
      <c r="R155" s="6"/>
    </row>
    <row r="156" spans="2:18" ht="15">
      <c r="B156" s="6">
        <f t="shared" si="39"/>
        <v>1.330000000000001</v>
      </c>
      <c r="C156" s="6">
        <f t="shared" si="32"/>
        <v>7.145780489102199</v>
      </c>
      <c r="D156" s="6">
        <f t="shared" si="33"/>
        <v>129.30078569647276</v>
      </c>
      <c r="E156" s="6">
        <f t="shared" si="34"/>
        <v>72378.8176217645</v>
      </c>
      <c r="F156" s="6">
        <f t="shared" si="35"/>
        <v>0.7145780489102199</v>
      </c>
      <c r="G156" s="6">
        <f t="shared" si="36"/>
        <v>-12572.11823782355</v>
      </c>
      <c r="H156" s="6">
        <f t="shared" si="37"/>
        <v>-2.3952470896868645</v>
      </c>
      <c r="I156" s="6">
        <f t="shared" si="38"/>
        <v>-12.611184413888273</v>
      </c>
      <c r="K156" s="6">
        <f t="shared" si="31"/>
        <v>1.330000000000001</v>
      </c>
      <c r="L156" s="6"/>
      <c r="M156" s="6"/>
      <c r="N156" s="6"/>
      <c r="O156" s="6"/>
      <c r="P156" s="6"/>
      <c r="Q156" s="6"/>
      <c r="R156" s="6"/>
    </row>
    <row r="157" spans="2:18" ht="15">
      <c r="B157" s="6">
        <f t="shared" si="39"/>
        <v>1.340000000000001</v>
      </c>
      <c r="C157" s="6">
        <f t="shared" si="32"/>
        <v>7.121199412293439</v>
      </c>
      <c r="D157" s="6">
        <f t="shared" si="33"/>
        <v>129.59561169197727</v>
      </c>
      <c r="E157" s="6">
        <f t="shared" si="34"/>
        <v>72794.26073549034</v>
      </c>
      <c r="F157" s="6">
        <f t="shared" si="35"/>
        <v>0.712119941229344</v>
      </c>
      <c r="G157" s="6">
        <f t="shared" si="36"/>
        <v>-12530.573926450965</v>
      </c>
      <c r="H157" s="6">
        <f t="shared" si="37"/>
        <v>-2.5209682720651</v>
      </c>
      <c r="I157" s="6">
        <f t="shared" si="38"/>
        <v>-12.572118237823549</v>
      </c>
      <c r="K157" s="6">
        <f t="shared" si="31"/>
        <v>1.340000000000001</v>
      </c>
      <c r="L157" s="6"/>
      <c r="M157" s="6"/>
      <c r="N157" s="6"/>
      <c r="O157" s="6"/>
      <c r="P157" s="6"/>
      <c r="Q157" s="6"/>
      <c r="R157" s="6"/>
    </row>
    <row r="158" spans="2:18" ht="15">
      <c r="B158" s="6">
        <f t="shared" si="39"/>
        <v>1.350000000000001</v>
      </c>
      <c r="C158" s="6">
        <f t="shared" si="32"/>
        <v>7.0953632008764655</v>
      </c>
      <c r="D158" s="6">
        <f t="shared" si="33"/>
        <v>129.90731932287878</v>
      </c>
      <c r="E158" s="6">
        <f t="shared" si="34"/>
        <v>73235.04978960445</v>
      </c>
      <c r="F158" s="6">
        <f t="shared" si="35"/>
        <v>0.7095363200876466</v>
      </c>
      <c r="G158" s="6">
        <f t="shared" si="36"/>
        <v>-12486.495021039555</v>
      </c>
      <c r="H158" s="6">
        <f t="shared" si="37"/>
        <v>-2.6462740113296097</v>
      </c>
      <c r="I158" s="6">
        <f t="shared" si="38"/>
        <v>-12.530573926450964</v>
      </c>
      <c r="K158" s="6">
        <f t="shared" si="31"/>
        <v>1.350000000000001</v>
      </c>
      <c r="L158" s="6"/>
      <c r="M158" s="6"/>
      <c r="N158" s="6"/>
      <c r="O158" s="6"/>
      <c r="P158" s="6"/>
      <c r="Q158" s="6"/>
      <c r="R158" s="6"/>
    </row>
    <row r="159" spans="2:18" ht="15">
      <c r="B159" s="6">
        <f t="shared" si="39"/>
        <v>1.360000000000001</v>
      </c>
      <c r="C159" s="6">
        <f t="shared" si="32"/>
        <v>7.068276136012117</v>
      </c>
      <c r="D159" s="6">
        <f t="shared" si="33"/>
        <v>130.2361489823336</v>
      </c>
      <c r="E159" s="6">
        <f t="shared" si="34"/>
        <v>73701.78893764167</v>
      </c>
      <c r="F159" s="6">
        <f t="shared" si="35"/>
        <v>0.7068276136012117</v>
      </c>
      <c r="G159" s="6">
        <f t="shared" si="36"/>
        <v>-12439.821106235833</v>
      </c>
      <c r="H159" s="6">
        <f t="shared" si="37"/>
        <v>-2.771138961540005</v>
      </c>
      <c r="I159" s="6">
        <f t="shared" si="38"/>
        <v>-12.486495021039554</v>
      </c>
      <c r="K159" s="6">
        <f t="shared" si="31"/>
        <v>1.360000000000001</v>
      </c>
      <c r="L159" s="6"/>
      <c r="M159" s="6"/>
      <c r="N159" s="6"/>
      <c r="O159" s="6"/>
      <c r="P159" s="6"/>
      <c r="Q159" s="6"/>
      <c r="R159" s="6"/>
    </row>
    <row r="160" spans="2:18" ht="15">
      <c r="B160" s="6">
        <f t="shared" si="39"/>
        <v>1.370000000000001</v>
      </c>
      <c r="C160" s="6">
        <f t="shared" si="32"/>
        <v>7.039942755341405</v>
      </c>
      <c r="D160" s="6">
        <f t="shared" si="33"/>
        <v>130.58235579294748</v>
      </c>
      <c r="E160" s="6">
        <f t="shared" si="34"/>
        <v>74195.1236429421</v>
      </c>
      <c r="F160" s="6">
        <f t="shared" si="35"/>
        <v>0.7039942755341406</v>
      </c>
      <c r="G160" s="6">
        <f t="shared" si="36"/>
        <v>-12390.487635705791</v>
      </c>
      <c r="H160" s="6">
        <f t="shared" si="37"/>
        <v>-2.8955371726023635</v>
      </c>
      <c r="I160" s="6">
        <f t="shared" si="38"/>
        <v>-12.439821106235833</v>
      </c>
      <c r="K160" s="6">
        <f t="shared" si="31"/>
        <v>1.370000000000001</v>
      </c>
      <c r="L160" s="6"/>
      <c r="M160" s="6"/>
      <c r="N160" s="6"/>
      <c r="O160" s="6"/>
      <c r="P160" s="6"/>
      <c r="Q160" s="6"/>
      <c r="R160" s="6"/>
    </row>
    <row r="161" spans="2:18" ht="15">
      <c r="B161" s="6">
        <f t="shared" si="39"/>
        <v>1.380000000000001</v>
      </c>
      <c r="C161" s="6">
        <f t="shared" si="32"/>
        <v>7.010367859233596</v>
      </c>
      <c r="D161" s="6">
        <f t="shared" si="33"/>
        <v>130.94621005444984</v>
      </c>
      <c r="E161" s="6">
        <f t="shared" si="34"/>
        <v>74715.74255948703</v>
      </c>
      <c r="F161" s="6">
        <f t="shared" si="35"/>
        <v>0.7010367859233596</v>
      </c>
      <c r="G161" s="6">
        <f t="shared" si="36"/>
        <v>-12338.425744051297</v>
      </c>
      <c r="H161" s="6">
        <f t="shared" si="37"/>
        <v>-3.0194420489594216</v>
      </c>
      <c r="I161" s="6">
        <f t="shared" si="38"/>
        <v>-12.39048763570579</v>
      </c>
      <c r="K161" s="6">
        <f t="shared" si="31"/>
        <v>1.380000000000001</v>
      </c>
      <c r="L161" s="6"/>
      <c r="M161" s="6"/>
      <c r="N161" s="6"/>
      <c r="O161" s="6"/>
      <c r="P161" s="6"/>
      <c r="Q161" s="6"/>
      <c r="R161" s="6"/>
    </row>
    <row r="162" spans="2:18" ht="15">
      <c r="B162" s="6">
        <f t="shared" si="39"/>
        <v>1.390000000000001</v>
      </c>
      <c r="C162" s="6">
        <f t="shared" si="32"/>
        <v>6.979556517456799</v>
      </c>
      <c r="D162" s="6">
        <f t="shared" si="33"/>
        <v>131.3279977203832</v>
      </c>
      <c r="E162" s="6">
        <f t="shared" si="34"/>
        <v>75264.37955873813</v>
      </c>
      <c r="F162" s="6">
        <f t="shared" si="35"/>
        <v>0.69795565174568</v>
      </c>
      <c r="G162" s="6">
        <f t="shared" si="36"/>
        <v>-12283.562044126187</v>
      </c>
      <c r="H162" s="6">
        <f t="shared" si="37"/>
        <v>-3.1428263063999347</v>
      </c>
      <c r="I162" s="6">
        <f t="shared" si="38"/>
        <v>-12.338425744051298</v>
      </c>
      <c r="K162" s="6">
        <f t="shared" si="31"/>
        <v>1.390000000000001</v>
      </c>
      <c r="L162" s="6"/>
      <c r="M162" s="6"/>
      <c r="N162" s="6"/>
      <c r="O162" s="6"/>
      <c r="P162" s="6"/>
      <c r="Q162" s="6"/>
      <c r="R162" s="6"/>
    </row>
    <row r="163" spans="2:18" ht="15">
      <c r="B163" s="6">
        <f t="shared" si="39"/>
        <v>1.400000000000001</v>
      </c>
      <c r="C163" s="6">
        <f t="shared" si="32"/>
        <v>6.947514076290593</v>
      </c>
      <c r="D163" s="6">
        <f t="shared" si="33"/>
        <v>131.72802090498547</v>
      </c>
      <c r="E163" s="6">
        <f t="shared" si="34"/>
        <v>75841.81591198304</v>
      </c>
      <c r="F163" s="6">
        <f t="shared" si="35"/>
        <v>0.6947514076290594</v>
      </c>
      <c r="G163" s="6">
        <f t="shared" si="36"/>
        <v>-12225.818408801697</v>
      </c>
      <c r="H163" s="6">
        <f t="shared" si="37"/>
        <v>-3.2656619268411964</v>
      </c>
      <c r="I163" s="6">
        <f t="shared" si="38"/>
        <v>-12.283562044126187</v>
      </c>
      <c r="K163" s="6">
        <f t="shared" si="31"/>
        <v>1.400000000000001</v>
      </c>
      <c r="L163" s="6"/>
      <c r="M163" s="6"/>
      <c r="N163" s="6"/>
      <c r="O163" s="6"/>
      <c r="P163" s="6"/>
      <c r="Q163" s="6"/>
      <c r="R163" s="6"/>
    </row>
    <row r="164" spans="2:18" ht="15">
      <c r="B164" s="6">
        <f t="shared" si="39"/>
        <v>1.410000000000001</v>
      </c>
      <c r="C164" s="6">
        <f t="shared" si="32"/>
        <v>6.914246166101742</v>
      </c>
      <c r="D164" s="6">
        <f t="shared" si="33"/>
        <v>132.14659842150465</v>
      </c>
      <c r="E164" s="6">
        <f t="shared" si="34"/>
        <v>76448.88263850118</v>
      </c>
      <c r="F164" s="6">
        <f t="shared" si="35"/>
        <v>0.6914246166101742</v>
      </c>
      <c r="G164" s="6">
        <f t="shared" si="36"/>
        <v>-12165.111736149882</v>
      </c>
      <c r="H164" s="6">
        <f t="shared" si="37"/>
        <v>-3.387920110929213</v>
      </c>
      <c r="I164" s="6">
        <f t="shared" si="38"/>
        <v>-12.225818408801697</v>
      </c>
      <c r="K164" s="6">
        <f t="shared" si="31"/>
        <v>1.410000000000001</v>
      </c>
      <c r="L164" s="6"/>
      <c r="M164" s="6"/>
      <c r="N164" s="6"/>
      <c r="O164" s="6"/>
      <c r="P164" s="6"/>
      <c r="Q164" s="6"/>
      <c r="R164" s="6"/>
    </row>
    <row r="165" spans="2:18" ht="15">
      <c r="B165" s="6">
        <f t="shared" si="39"/>
        <v>1.420000000000001</v>
      </c>
      <c r="C165" s="6">
        <f t="shared" si="32"/>
        <v>6.879758709405642</v>
      </c>
      <c r="D165" s="6">
        <f t="shared" si="33"/>
        <v>132.58406635324982</v>
      </c>
      <c r="E165" s="6">
        <f t="shared" si="34"/>
        <v>77086.46303073854</v>
      </c>
      <c r="F165" s="6">
        <f t="shared" si="35"/>
        <v>0.6879758709405642</v>
      </c>
      <c r="G165" s="6">
        <f t="shared" si="36"/>
        <v>-12101.353696926146</v>
      </c>
      <c r="H165" s="6">
        <f t="shared" si="37"/>
        <v>-3.509571228290712</v>
      </c>
      <c r="I165" s="6">
        <f t="shared" si="38"/>
        <v>-12.165111736149882</v>
      </c>
      <c r="K165" s="6">
        <f t="shared" si="31"/>
        <v>1.420000000000001</v>
      </c>
      <c r="L165" s="6"/>
      <c r="M165" s="6"/>
      <c r="N165" s="6"/>
      <c r="O165" s="6"/>
      <c r="P165" s="6"/>
      <c r="Q165" s="6"/>
      <c r="R165" s="6"/>
    </row>
    <row r="166" spans="2:18" ht="15">
      <c r="B166" s="6">
        <f t="shared" si="39"/>
        <v>1.430000000000001</v>
      </c>
      <c r="C166" s="6">
        <f t="shared" si="32"/>
        <v>6.844057929437888</v>
      </c>
      <c r="D166" s="6">
        <f t="shared" si="33"/>
        <v>133.04077865874436</v>
      </c>
      <c r="E166" s="6">
        <f t="shared" si="34"/>
        <v>77755.49536862044</v>
      </c>
      <c r="F166" s="6">
        <f t="shared" si="35"/>
        <v>0.6844057929437888</v>
      </c>
      <c r="G166" s="6">
        <f t="shared" si="36"/>
        <v>-12034.450463137957</v>
      </c>
      <c r="H166" s="6">
        <f t="shared" si="37"/>
        <v>-3.6305847652599734</v>
      </c>
      <c r="I166" s="6">
        <f t="shared" si="38"/>
        <v>-12.101353696926147</v>
      </c>
      <c r="K166" s="6">
        <f t="shared" si="31"/>
        <v>1.430000000000001</v>
      </c>
      <c r="L166" s="6"/>
      <c r="M166" s="6"/>
      <c r="N166" s="6"/>
      <c r="O166" s="6"/>
      <c r="P166" s="6"/>
      <c r="Q166" s="6"/>
      <c r="R166" s="6"/>
    </row>
    <row r="167" spans="2:18" ht="15">
      <c r="B167" s="6">
        <f t="shared" si="39"/>
        <v>1.440000000000001</v>
      </c>
      <c r="C167" s="6">
        <f t="shared" si="32"/>
        <v>6.807150359262131</v>
      </c>
      <c r="D167" s="6">
        <f t="shared" si="33"/>
        <v>133.51710781240809</v>
      </c>
      <c r="E167" s="6">
        <f t="shared" si="34"/>
        <v>78456.97583614466</v>
      </c>
      <c r="F167" s="6">
        <f t="shared" si="35"/>
        <v>0.6807150359262132</v>
      </c>
      <c r="G167" s="6">
        <f t="shared" si="36"/>
        <v>-11964.302416385533</v>
      </c>
      <c r="H167" s="6">
        <f t="shared" si="37"/>
        <v>-3.750929269891353</v>
      </c>
      <c r="I167" s="6">
        <f t="shared" si="38"/>
        <v>-12.034450463137956</v>
      </c>
      <c r="K167" s="6">
        <f aca="true" t="shared" si="40" ref="K167:K230">K166+$C$20</f>
        <v>1.440000000000001</v>
      </c>
      <c r="L167" s="6"/>
      <c r="M167" s="6"/>
      <c r="N167" s="6"/>
      <c r="O167" s="6"/>
      <c r="P167" s="6"/>
      <c r="Q167" s="6"/>
      <c r="R167" s="6"/>
    </row>
    <row r="168" spans="2:18" ht="15">
      <c r="B168" s="6">
        <f t="shared" si="39"/>
        <v>1.450000000000001</v>
      </c>
      <c r="C168" s="6">
        <f t="shared" si="32"/>
        <v>6.769042851442399</v>
      </c>
      <c r="D168" s="6">
        <f t="shared" si="33"/>
        <v>134.01344548225524</v>
      </c>
      <c r="E168" s="6">
        <f t="shared" si="34"/>
        <v>79191.96165448928</v>
      </c>
      <c r="F168" s="6">
        <f t="shared" si="35"/>
        <v>0.67690428514424</v>
      </c>
      <c r="G168" s="6">
        <f t="shared" si="36"/>
        <v>-11890.803834551072</v>
      </c>
      <c r="H168" s="6">
        <f t="shared" si="37"/>
        <v>-3.8705722940552083</v>
      </c>
      <c r="I168" s="6">
        <f t="shared" si="38"/>
        <v>-11.964302416385534</v>
      </c>
      <c r="K168" s="6">
        <f t="shared" si="40"/>
        <v>1.450000000000001</v>
      </c>
      <c r="L168" s="6"/>
      <c r="M168" s="6"/>
      <c r="N168" s="6"/>
      <c r="O168" s="6"/>
      <c r="P168" s="6"/>
      <c r="Q168" s="6"/>
      <c r="R168" s="6"/>
    </row>
    <row r="169" spans="2:18" ht="15">
      <c r="B169" s="6">
        <f t="shared" si="39"/>
        <v>1.460000000000001</v>
      </c>
      <c r="C169" s="6">
        <f t="shared" si="32"/>
        <v>6.72974258831012</v>
      </c>
      <c r="D169" s="6">
        <f t="shared" si="33"/>
        <v>134.53020324614874</v>
      </c>
      <c r="E169" s="6">
        <f t="shared" si="34"/>
        <v>79961.57444704295</v>
      </c>
      <c r="F169" s="6">
        <f t="shared" si="35"/>
        <v>0.672974258831012</v>
      </c>
      <c r="G169" s="6">
        <f t="shared" si="36"/>
        <v>-11813.842555295705</v>
      </c>
      <c r="H169" s="6">
        <f t="shared" si="37"/>
        <v>-3.989480332400719</v>
      </c>
      <c r="I169" s="6">
        <f t="shared" si="38"/>
        <v>-11.890803834551072</v>
      </c>
      <c r="K169" s="6">
        <f t="shared" si="40"/>
        <v>1.460000000000001</v>
      </c>
      <c r="L169" s="6"/>
      <c r="M169" s="6"/>
      <c r="N169" s="6"/>
      <c r="O169" s="6"/>
      <c r="P169" s="6"/>
      <c r="Q169" s="6"/>
      <c r="R169" s="6"/>
    </row>
    <row r="170" spans="2:18" ht="15">
      <c r="B170" s="6">
        <f t="shared" si="39"/>
        <v>1.470000000000001</v>
      </c>
      <c r="C170" s="6">
        <f t="shared" si="32"/>
        <v>6.689257092858347</v>
      </c>
      <c r="D170" s="6">
        <f t="shared" si="33"/>
        <v>135.06781334820488</v>
      </c>
      <c r="E170" s="6">
        <f t="shared" si="34"/>
        <v>80767.0038530332</v>
      </c>
      <c r="F170" s="6">
        <f t="shared" si="35"/>
        <v>0.6689257092858347</v>
      </c>
      <c r="G170" s="6">
        <f t="shared" si="36"/>
        <v>-11733.29961469668</v>
      </c>
      <c r="H170" s="6">
        <f t="shared" si="37"/>
        <v>-4.107618757953676</v>
      </c>
      <c r="I170" s="6">
        <f t="shared" si="38"/>
        <v>-11.813842555295706</v>
      </c>
      <c r="K170" s="6">
        <f t="shared" si="40"/>
        <v>1.470000000000001</v>
      </c>
      <c r="L170" s="6"/>
      <c r="M170" s="6"/>
      <c r="N170" s="6"/>
      <c r="O170" s="6"/>
      <c r="P170" s="6"/>
      <c r="Q170" s="6"/>
      <c r="R170" s="6"/>
    </row>
    <row r="171" spans="2:18" ht="15">
      <c r="B171" s="6">
        <f t="shared" si="39"/>
        <v>1.480000000000001</v>
      </c>
      <c r="C171" s="6">
        <f t="shared" si="32"/>
        <v>6.647594240298075</v>
      </c>
      <c r="D171" s="6">
        <f t="shared" si="33"/>
        <v>135.62672949698577</v>
      </c>
      <c r="E171" s="6">
        <f t="shared" si="34"/>
        <v>81609.51140778675</v>
      </c>
      <c r="F171" s="6">
        <f t="shared" si="35"/>
        <v>0.6647594240298076</v>
      </c>
      <c r="G171" s="6">
        <f t="shared" si="36"/>
        <v>-11649.048859221326</v>
      </c>
      <c r="H171" s="6">
        <f t="shared" si="37"/>
        <v>-4.224951754100643</v>
      </c>
      <c r="I171" s="6">
        <f t="shared" si="38"/>
        <v>-11.73329961469668</v>
      </c>
      <c r="K171" s="6">
        <f t="shared" si="40"/>
        <v>1.480000000000001</v>
      </c>
      <c r="L171" s="6"/>
      <c r="M171" s="6"/>
      <c r="N171" s="6"/>
      <c r="O171" s="6"/>
      <c r="P171" s="6"/>
      <c r="Q171" s="6"/>
      <c r="R171" s="6"/>
    </row>
    <row r="172" spans="2:18" ht="15">
      <c r="B172" s="6">
        <f t="shared" si="39"/>
        <v>1.490000000000001</v>
      </c>
      <c r="C172" s="6">
        <f t="shared" si="32"/>
        <v>6.604762270314108</v>
      </c>
      <c r="D172" s="6">
        <f t="shared" si="33"/>
        <v>136.20742770715685</v>
      </c>
      <c r="E172" s="6">
        <f t="shared" si="34"/>
        <v>82490.43470912341</v>
      </c>
      <c r="F172" s="6">
        <f t="shared" si="35"/>
        <v>0.6604762270314108</v>
      </c>
      <c r="G172" s="6">
        <f t="shared" si="36"/>
        <v>-11560.95652908766</v>
      </c>
      <c r="H172" s="6">
        <f t="shared" si="37"/>
        <v>-4.341442242692857</v>
      </c>
      <c r="I172" s="6">
        <f t="shared" si="38"/>
        <v>-11.649048859221326</v>
      </c>
      <c r="K172" s="6">
        <f t="shared" si="40"/>
        <v>1.490000000000001</v>
      </c>
      <c r="L172" s="6"/>
      <c r="M172" s="6"/>
      <c r="N172" s="6"/>
      <c r="O172" s="6"/>
      <c r="P172" s="6"/>
      <c r="Q172" s="6"/>
      <c r="R172" s="6"/>
    </row>
    <row r="173" spans="2:18" ht="15">
      <c r="B173" s="6">
        <f t="shared" si="39"/>
        <v>1.500000000000001</v>
      </c>
      <c r="C173" s="6">
        <f t="shared" si="32"/>
        <v>6.560769800060725</v>
      </c>
      <c r="D173" s="6">
        <f t="shared" si="33"/>
        <v>136.81040718631235</v>
      </c>
      <c r="E173" s="6">
        <f t="shared" si="34"/>
        <v>83411.1918909553</v>
      </c>
      <c r="F173" s="6">
        <f t="shared" si="35"/>
        <v>0.6560769800060725</v>
      </c>
      <c r="G173" s="6">
        <f t="shared" si="36"/>
        <v>-11468.88081090447</v>
      </c>
      <c r="H173" s="6">
        <f t="shared" si="37"/>
        <v>-4.457051807983733</v>
      </c>
      <c r="I173" s="6">
        <f t="shared" si="38"/>
        <v>-11.56095652908766</v>
      </c>
      <c r="K173" s="6">
        <f t="shared" si="40"/>
        <v>1.500000000000001</v>
      </c>
      <c r="L173" s="6"/>
      <c r="M173" s="6"/>
      <c r="N173" s="6"/>
      <c r="O173" s="6"/>
      <c r="P173" s="6"/>
      <c r="Q173" s="6"/>
      <c r="R173" s="6"/>
    </row>
    <row r="174" spans="2:18" ht="15">
      <c r="B174" s="6">
        <f t="shared" si="39"/>
        <v>1.5100000000000011</v>
      </c>
      <c r="C174" s="6">
        <f t="shared" si="32"/>
        <v>6.515625837940343</v>
      </c>
      <c r="D174" s="6">
        <f t="shared" si="33"/>
        <v>137.43619126868876</v>
      </c>
      <c r="E174" s="6">
        <f t="shared" si="34"/>
        <v>84373.28642685461</v>
      </c>
      <c r="F174" s="6">
        <f t="shared" si="35"/>
        <v>0.6515625837940343</v>
      </c>
      <c r="G174" s="6">
        <f t="shared" si="36"/>
        <v>-11372.671357314539</v>
      </c>
      <c r="H174" s="6">
        <f t="shared" si="37"/>
        <v>-4.571740616092778</v>
      </c>
      <c r="I174" s="6">
        <f t="shared" si="38"/>
        <v>-11.46888081090447</v>
      </c>
      <c r="K174" s="6">
        <f t="shared" si="40"/>
        <v>1.5100000000000011</v>
      </c>
      <c r="L174" s="6"/>
      <c r="M174" s="6"/>
      <c r="N174" s="6"/>
      <c r="O174" s="6"/>
      <c r="P174" s="6"/>
      <c r="Q174" s="6"/>
      <c r="R174" s="6"/>
    </row>
    <row r="175" spans="2:18" ht="15">
      <c r="B175" s="6">
        <f t="shared" si="39"/>
        <v>1.5200000000000011</v>
      </c>
      <c r="C175" s="6">
        <f t="shared" si="32"/>
        <v>6.469339798211549</v>
      </c>
      <c r="D175" s="6">
        <f t="shared" si="33"/>
        <v>138.0853283974861</v>
      </c>
      <c r="E175" s="6">
        <f t="shared" si="34"/>
        <v>85378.3122881626</v>
      </c>
      <c r="F175" s="6">
        <f t="shared" si="35"/>
        <v>0.646933979821155</v>
      </c>
      <c r="G175" s="6">
        <f t="shared" si="36"/>
        <v>-11272.16877118374</v>
      </c>
      <c r="H175" s="6">
        <f t="shared" si="37"/>
        <v>-4.685467329665923</v>
      </c>
      <c r="I175" s="6">
        <f t="shared" si="38"/>
        <v>-11.37267135731454</v>
      </c>
      <c r="K175" s="6">
        <f t="shared" si="40"/>
        <v>1.5200000000000011</v>
      </c>
      <c r="L175" s="6"/>
      <c r="M175" s="6"/>
      <c r="N175" s="6"/>
      <c r="O175" s="6"/>
      <c r="P175" s="6"/>
      <c r="Q175" s="6"/>
      <c r="R175" s="6"/>
    </row>
    <row r="176" spans="2:18" ht="15">
      <c r="B176" s="6">
        <f t="shared" si="39"/>
        <v>1.5300000000000011</v>
      </c>
      <c r="C176" s="6">
        <f t="shared" si="32"/>
        <v>6.42192151647633</v>
      </c>
      <c r="D176" s="6">
        <f t="shared" si="33"/>
        <v>138.75839315749747</v>
      </c>
      <c r="E176" s="6">
        <f t="shared" si="34"/>
        <v>86427.95948315068</v>
      </c>
      <c r="F176" s="6">
        <f t="shared" si="35"/>
        <v>0.6421921516476331</v>
      </c>
      <c r="G176" s="6">
        <f t="shared" si="36"/>
        <v>-11167.204051684932</v>
      </c>
      <c r="H176" s="6">
        <f t="shared" si="37"/>
        <v>-4.79818901737776</v>
      </c>
      <c r="I176" s="6">
        <f t="shared" si="38"/>
        <v>-11.27216877118374</v>
      </c>
      <c r="K176" s="6">
        <f t="shared" si="40"/>
        <v>1.5300000000000011</v>
      </c>
      <c r="L176" s="6"/>
      <c r="M176" s="6"/>
      <c r="N176" s="6"/>
      <c r="O176" s="6"/>
      <c r="P176" s="6"/>
      <c r="Q176" s="6"/>
      <c r="R176" s="6"/>
    </row>
    <row r="177" spans="2:18" ht="15">
      <c r="B177" s="6">
        <f t="shared" si="39"/>
        <v>1.5400000000000011</v>
      </c>
      <c r="C177" s="6">
        <f t="shared" si="32"/>
        <v>6.373381266099969</v>
      </c>
      <c r="D177" s="6">
        <f t="shared" si="33"/>
        <v>139.45598735970495</v>
      </c>
      <c r="E177" s="6">
        <f t="shared" si="34"/>
        <v>87524.02000581498</v>
      </c>
      <c r="F177" s="6">
        <f t="shared" si="35"/>
        <v>0.6373381266099969</v>
      </c>
      <c r="G177" s="6">
        <f t="shared" si="36"/>
        <v>-11057.597999418502</v>
      </c>
      <c r="H177" s="6">
        <f t="shared" si="37"/>
        <v>-4.909861057894609</v>
      </c>
      <c r="I177" s="6">
        <f t="shared" si="38"/>
        <v>-11.167204051684932</v>
      </c>
      <c r="K177" s="6">
        <f t="shared" si="40"/>
        <v>1.5400000000000011</v>
      </c>
      <c r="L177" s="6"/>
      <c r="M177" s="6"/>
      <c r="N177" s="6"/>
      <c r="O177" s="6"/>
      <c r="P177" s="6"/>
      <c r="Q177" s="6"/>
      <c r="R177" s="6"/>
    </row>
    <row r="178" spans="2:18" ht="15">
      <c r="B178" s="6">
        <f t="shared" si="39"/>
        <v>1.5500000000000012</v>
      </c>
      <c r="C178" s="6">
        <f t="shared" si="32"/>
        <v>6.323729775621052</v>
      </c>
      <c r="D178" s="6">
        <f t="shared" si="33"/>
        <v>140.17874117943023</v>
      </c>
      <c r="E178" s="6">
        <f t="shared" si="34"/>
        <v>88668.39422509218</v>
      </c>
      <c r="F178" s="6">
        <f t="shared" si="35"/>
        <v>0.6323729775621052</v>
      </c>
      <c r="G178" s="6">
        <f t="shared" si="36"/>
        <v>-10943.160577490782</v>
      </c>
      <c r="H178" s="6">
        <f t="shared" si="37"/>
        <v>-5.020437037888795</v>
      </c>
      <c r="I178" s="6">
        <f t="shared" si="38"/>
        <v>-11.057597999418501</v>
      </c>
      <c r="K178" s="6">
        <f t="shared" si="40"/>
        <v>1.5500000000000012</v>
      </c>
      <c r="L178" s="6"/>
      <c r="M178" s="6"/>
      <c r="N178" s="6"/>
      <c r="O178" s="6"/>
      <c r="P178" s="6"/>
      <c r="Q178" s="6"/>
      <c r="R178" s="6"/>
    </row>
    <row r="179" spans="2:18" ht="15">
      <c r="B179" s="6">
        <f t="shared" si="39"/>
        <v>1.5600000000000012</v>
      </c>
      <c r="C179" s="6">
        <f t="shared" si="32"/>
        <v>6.272978247213289</v>
      </c>
      <c r="D179" s="6">
        <f t="shared" si="33"/>
        <v>140.9273143495207</v>
      </c>
      <c r="E179" s="6">
        <f t="shared" si="34"/>
        <v>89863.09774762977</v>
      </c>
      <c r="F179" s="6">
        <f t="shared" si="35"/>
        <v>0.627297824721329</v>
      </c>
      <c r="G179" s="6">
        <f t="shared" si="36"/>
        <v>-10823.690225237024</v>
      </c>
      <c r="H179" s="6">
        <f t="shared" si="37"/>
        <v>-5.129868643663702</v>
      </c>
      <c r="I179" s="6">
        <f t="shared" si="38"/>
        <v>-10.943160577490783</v>
      </c>
      <c r="K179" s="6">
        <f t="shared" si="40"/>
        <v>1.5600000000000012</v>
      </c>
      <c r="L179" s="6"/>
      <c r="M179" s="6"/>
      <c r="N179" s="6"/>
      <c r="O179" s="6"/>
      <c r="P179" s="6"/>
      <c r="Q179" s="6"/>
      <c r="R179" s="6"/>
    </row>
    <row r="180" spans="2:18" ht="15">
      <c r="B180" s="6">
        <f t="shared" si="39"/>
        <v>1.5700000000000012</v>
      </c>
      <c r="C180" s="6">
        <f t="shared" si="32"/>
        <v>6.22113837626539</v>
      </c>
      <c r="D180" s="6">
        <f t="shared" si="33"/>
        <v>141.70239740990584</v>
      </c>
      <c r="E180" s="6">
        <f t="shared" si="34"/>
        <v>91110.26878972669</v>
      </c>
      <c r="F180" s="6">
        <f t="shared" si="35"/>
        <v>0.622113837626539</v>
      </c>
      <c r="G180" s="6">
        <f t="shared" si="36"/>
        <v>-10698.973121027331</v>
      </c>
      <c r="H180" s="6">
        <f t="shared" si="37"/>
        <v>-5.238105545916072</v>
      </c>
      <c r="I180" s="6">
        <f t="shared" si="38"/>
        <v>-10.823690225237023</v>
      </c>
      <c r="K180" s="6">
        <f t="shared" si="40"/>
        <v>1.5700000000000012</v>
      </c>
      <c r="L180" s="6"/>
      <c r="M180" s="6"/>
      <c r="N180" s="6"/>
      <c r="O180" s="6"/>
      <c r="P180" s="6"/>
      <c r="Q180" s="6"/>
      <c r="R180" s="6"/>
    </row>
    <row r="181" spans="2:18" ht="15">
      <c r="B181" s="6">
        <f t="shared" si="39"/>
        <v>1.5800000000000012</v>
      </c>
      <c r="C181" s="6">
        <f t="shared" si="32"/>
        <v>6.168222372150178</v>
      </c>
      <c r="D181" s="6">
        <f t="shared" si="33"/>
        <v>142.50471301466013</v>
      </c>
      <c r="E181" s="6">
        <f t="shared" si="34"/>
        <v>92412.17609668279</v>
      </c>
      <c r="F181" s="6">
        <f t="shared" si="35"/>
        <v>0.6168222372150178</v>
      </c>
      <c r="G181" s="6">
        <f t="shared" si="36"/>
        <v>-10568.782390331722</v>
      </c>
      <c r="H181" s="6">
        <f t="shared" si="37"/>
        <v>-5.345095277126346</v>
      </c>
      <c r="I181" s="6">
        <f t="shared" si="38"/>
        <v>-10.698973121027331</v>
      </c>
      <c r="K181" s="6">
        <f t="shared" si="40"/>
        <v>1.5800000000000012</v>
      </c>
      <c r="L181" s="6"/>
      <c r="M181" s="6"/>
      <c r="N181" s="6"/>
      <c r="O181" s="6"/>
      <c r="P181" s="6"/>
      <c r="Q181" s="6"/>
      <c r="R181" s="6"/>
    </row>
    <row r="182" spans="2:18" ht="15">
      <c r="B182" s="6">
        <f t="shared" si="39"/>
        <v>1.5900000000000012</v>
      </c>
      <c r="C182" s="6">
        <f t="shared" si="32"/>
        <v>6.114242980259398</v>
      </c>
      <c r="D182" s="6">
        <f t="shared" si="33"/>
        <v>143.33501729745038</v>
      </c>
      <c r="E182" s="6">
        <f t="shared" si="34"/>
        <v>93771.2274505449</v>
      </c>
      <c r="F182" s="6">
        <f t="shared" si="35"/>
        <v>0.6114242980259399</v>
      </c>
      <c r="G182" s="6">
        <f t="shared" si="36"/>
        <v>-10432.87725494551</v>
      </c>
      <c r="H182" s="6">
        <f t="shared" si="37"/>
        <v>-5.450783101029662</v>
      </c>
      <c r="I182" s="6">
        <f t="shared" si="38"/>
        <v>-10.568782390331721</v>
      </c>
      <c r="K182" s="6">
        <f t="shared" si="40"/>
        <v>1.5900000000000012</v>
      </c>
      <c r="L182" s="6"/>
      <c r="M182" s="6"/>
      <c r="N182" s="6"/>
      <c r="O182" s="6"/>
      <c r="P182" s="6"/>
      <c r="Q182" s="6"/>
      <c r="R182" s="6"/>
    </row>
    <row r="183" spans="2:18" ht="15">
      <c r="B183" s="6">
        <f t="shared" si="39"/>
        <v>1.6000000000000012</v>
      </c>
      <c r="C183" s="6">
        <f t="shared" si="32"/>
        <v>6.059213505386355</v>
      </c>
      <c r="D183" s="6">
        <f t="shared" si="33"/>
        <v>144.19410129591316</v>
      </c>
      <c r="E183" s="6">
        <f t="shared" si="34"/>
        <v>95189.97881010889</v>
      </c>
      <c r="F183" s="6">
        <f t="shared" si="35"/>
        <v>0.6059213505386355</v>
      </c>
      <c r="G183" s="6">
        <f t="shared" si="36"/>
        <v>-10291.00211898911</v>
      </c>
      <c r="H183" s="6">
        <f t="shared" si="37"/>
        <v>-5.555111873579118</v>
      </c>
      <c r="I183" s="6">
        <f t="shared" si="38"/>
        <v>-10.43287725494551</v>
      </c>
      <c r="K183" s="6">
        <f t="shared" si="40"/>
        <v>1.6000000000000012</v>
      </c>
      <c r="L183" s="6"/>
      <c r="M183" s="6"/>
      <c r="N183" s="6"/>
      <c r="O183" s="6"/>
      <c r="P183" s="6"/>
      <c r="Q183" s="6"/>
      <c r="R183" s="6"/>
    </row>
    <row r="184" spans="2:18" ht="15">
      <c r="B184" s="6">
        <f t="shared" si="39"/>
        <v>1.6100000000000012</v>
      </c>
      <c r="C184" s="6">
        <f t="shared" si="32"/>
        <v>6.003147836544614</v>
      </c>
      <c r="D184" s="6">
        <f t="shared" si="33"/>
        <v>145.08279243509114</v>
      </c>
      <c r="E184" s="6">
        <f t="shared" si="34"/>
        <v>96671.1441300104</v>
      </c>
      <c r="F184" s="6">
        <f t="shared" si="35"/>
        <v>0.6003147836544614</v>
      </c>
      <c r="G184" s="6">
        <f t="shared" si="36"/>
        <v>-10142.88558699896</v>
      </c>
      <c r="H184" s="6">
        <f t="shared" si="37"/>
        <v>-5.658021894769009</v>
      </c>
      <c r="I184" s="6">
        <f t="shared" si="38"/>
        <v>-10.29100211898911</v>
      </c>
      <c r="K184" s="6">
        <f t="shared" si="40"/>
        <v>1.6100000000000012</v>
      </c>
      <c r="L184" s="6"/>
      <c r="M184" s="6"/>
      <c r="N184" s="6"/>
      <c r="O184" s="6"/>
      <c r="P184" s="6"/>
      <c r="Q184" s="6"/>
      <c r="R184" s="6"/>
    </row>
    <row r="185" spans="2:18" ht="15">
      <c r="B185" s="6">
        <f t="shared" si="39"/>
        <v>1.6200000000000012</v>
      </c>
      <c r="C185" s="6">
        <f t="shared" si="32"/>
        <v>5.946060473317574</v>
      </c>
      <c r="D185" s="6">
        <f t="shared" si="33"/>
        <v>146.00195606953477</v>
      </c>
      <c r="E185" s="6">
        <f t="shared" si="34"/>
        <v>98217.60590879006</v>
      </c>
      <c r="F185" s="6">
        <f t="shared" si="35"/>
        <v>0.5946060473317574</v>
      </c>
      <c r="G185" s="6">
        <f t="shared" si="36"/>
        <v>-9988.239409120994</v>
      </c>
      <c r="H185" s="6">
        <f t="shared" si="37"/>
        <v>-5.759450750638998</v>
      </c>
      <c r="I185" s="6">
        <f t="shared" si="38"/>
        <v>-10.14288558699896</v>
      </c>
      <c r="K185" s="6">
        <f t="shared" si="40"/>
        <v>1.6200000000000012</v>
      </c>
      <c r="L185" s="6"/>
      <c r="M185" s="6"/>
      <c r="N185" s="6"/>
      <c r="O185" s="6"/>
      <c r="P185" s="6"/>
      <c r="Q185" s="6"/>
      <c r="R185" s="6"/>
    </row>
    <row r="186" spans="2:18" ht="15">
      <c r="B186" s="6">
        <f t="shared" si="39"/>
        <v>1.6300000000000012</v>
      </c>
      <c r="C186" s="6">
        <f t="shared" si="32"/>
        <v>5.8879665538407275</v>
      </c>
      <c r="D186" s="6">
        <f t="shared" si="33"/>
        <v>146.95249708303098</v>
      </c>
      <c r="E186" s="6">
        <f t="shared" si="34"/>
        <v>99832.42651891336</v>
      </c>
      <c r="F186" s="6">
        <f t="shared" si="35"/>
        <v>0.5887966553840728</v>
      </c>
      <c r="G186" s="6">
        <f t="shared" si="36"/>
        <v>-9826.757348108664</v>
      </c>
      <c r="H186" s="6">
        <f t="shared" si="37"/>
        <v>-5.859333144730209</v>
      </c>
      <c r="I186" s="6">
        <f t="shared" si="38"/>
        <v>-9.988239409120993</v>
      </c>
      <c r="K186" s="6">
        <f t="shared" si="40"/>
        <v>1.6300000000000012</v>
      </c>
      <c r="L186" s="6"/>
      <c r="M186" s="6"/>
      <c r="N186" s="6"/>
      <c r="O186" s="6"/>
      <c r="P186" s="6"/>
      <c r="Q186" s="6"/>
      <c r="R186" s="6"/>
    </row>
    <row r="187" spans="2:18" ht="15">
      <c r="B187" s="6">
        <f t="shared" si="39"/>
        <v>1.6400000000000012</v>
      </c>
      <c r="C187" s="6">
        <f t="shared" si="32"/>
        <v>5.82888188452602</v>
      </c>
      <c r="D187" s="6">
        <f t="shared" si="33"/>
        <v>147.9353615441293</v>
      </c>
      <c r="E187" s="6">
        <f t="shared" si="34"/>
        <v>101518.86037482045</v>
      </c>
      <c r="F187" s="6">
        <f t="shared" si="35"/>
        <v>0.582888188452602</v>
      </c>
      <c r="G187" s="6">
        <f t="shared" si="36"/>
        <v>-9658.113962517955</v>
      </c>
      <c r="H187" s="6">
        <f t="shared" si="37"/>
        <v>-5.957600718211295</v>
      </c>
      <c r="I187" s="6">
        <f t="shared" si="38"/>
        <v>-9.826757348108664</v>
      </c>
      <c r="K187" s="6">
        <f t="shared" si="40"/>
        <v>1.6400000000000012</v>
      </c>
      <c r="L187" s="6"/>
      <c r="M187" s="6"/>
      <c r="N187" s="6"/>
      <c r="O187" s="6"/>
      <c r="P187" s="6"/>
      <c r="Q187" s="6"/>
      <c r="R187" s="6"/>
    </row>
    <row r="188" spans="2:18" ht="15">
      <c r="B188" s="6">
        <f t="shared" si="39"/>
        <v>1.6500000000000012</v>
      </c>
      <c r="C188" s="6">
        <f t="shared" si="32"/>
        <v>5.768822971645782</v>
      </c>
      <c r="D188" s="6">
        <f t="shared" si="33"/>
        <v>148.95153841467084</v>
      </c>
      <c r="E188" s="6">
        <f t="shared" si="34"/>
        <v>103280.36699810647</v>
      </c>
      <c r="F188" s="6">
        <f t="shared" si="35"/>
        <v>0.5768822971645782</v>
      </c>
      <c r="G188" s="6">
        <f t="shared" si="36"/>
        <v>-9481.963300189353</v>
      </c>
      <c r="H188" s="6">
        <f t="shared" si="37"/>
        <v>-6.054181857836475</v>
      </c>
      <c r="I188" s="6">
        <f t="shared" si="38"/>
        <v>-9.658113962517955</v>
      </c>
      <c r="K188" s="6">
        <f t="shared" si="40"/>
        <v>1.6500000000000012</v>
      </c>
      <c r="L188" s="6"/>
      <c r="M188" s="6"/>
      <c r="N188" s="6"/>
      <c r="O188" s="6"/>
      <c r="P188" s="6"/>
      <c r="Q188" s="6"/>
      <c r="R188" s="6"/>
    </row>
    <row r="189" spans="2:18" ht="15">
      <c r="B189" s="6">
        <f t="shared" si="39"/>
        <v>1.6600000000000013</v>
      </c>
      <c r="C189" s="6">
        <f t="shared" si="32"/>
        <v>5.707807054902408</v>
      </c>
      <c r="D189" s="6">
        <f t="shared" si="33"/>
        <v>150.00206130735427</v>
      </c>
      <c r="E189" s="6">
        <f t="shared" si="34"/>
        <v>105120.6250418141</v>
      </c>
      <c r="F189" s="6">
        <f t="shared" si="35"/>
        <v>0.5707807054902408</v>
      </c>
      <c r="G189" s="6">
        <f t="shared" si="36"/>
        <v>-9297.93749581859</v>
      </c>
      <c r="H189" s="6">
        <f t="shared" si="37"/>
        <v>-6.149001490838368</v>
      </c>
      <c r="I189" s="6">
        <f t="shared" si="38"/>
        <v>-9.481963300189353</v>
      </c>
      <c r="K189" s="6">
        <f t="shared" si="40"/>
        <v>1.6600000000000013</v>
      </c>
      <c r="L189" s="6"/>
      <c r="M189" s="6"/>
      <c r="N189" s="6"/>
      <c r="O189" s="6"/>
      <c r="P189" s="6"/>
      <c r="Q189" s="6"/>
      <c r="R189" s="6"/>
    </row>
    <row r="190" spans="2:18" ht="15">
      <c r="B190" s="6">
        <f t="shared" si="39"/>
        <v>1.6700000000000013</v>
      </c>
      <c r="C190" s="6">
        <f t="shared" si="32"/>
        <v>5.645852143119233</v>
      </c>
      <c r="D190" s="6">
        <f t="shared" si="33"/>
        <v>151.08801028695805</v>
      </c>
      <c r="E190" s="6">
        <f t="shared" si="34"/>
        <v>107043.54733844282</v>
      </c>
      <c r="F190" s="6">
        <f t="shared" si="35"/>
        <v>0.5645852143119233</v>
      </c>
      <c r="G190" s="6">
        <f t="shared" si="36"/>
        <v>-9105.645266155718</v>
      </c>
      <c r="H190" s="6">
        <f t="shared" si="37"/>
        <v>-6.241980865796554</v>
      </c>
      <c r="I190" s="6">
        <f t="shared" si="38"/>
        <v>-9.29793749581859</v>
      </c>
      <c r="K190" s="6">
        <f t="shared" si="40"/>
        <v>1.6700000000000013</v>
      </c>
      <c r="L190" s="6"/>
      <c r="M190" s="6"/>
      <c r="N190" s="6"/>
      <c r="O190" s="6"/>
      <c r="P190" s="6"/>
      <c r="Q190" s="6"/>
      <c r="R190" s="6"/>
    </row>
    <row r="191" spans="2:18" ht="15">
      <c r="B191" s="6">
        <f t="shared" si="39"/>
        <v>1.6800000000000013</v>
      </c>
      <c r="C191" s="6">
        <f t="shared" si="32"/>
        <v>5.582977052197959</v>
      </c>
      <c r="D191" s="6">
        <f t="shared" si="33"/>
        <v>152.21051370813396</v>
      </c>
      <c r="E191" s="6">
        <f t="shared" si="34"/>
        <v>109053.29703851126</v>
      </c>
      <c r="F191" s="6">
        <f t="shared" si="35"/>
        <v>0.5582977052197959</v>
      </c>
      <c r="G191" s="6">
        <f t="shared" si="36"/>
        <v>-8904.670296148874</v>
      </c>
      <c r="H191" s="6">
        <f t="shared" si="37"/>
        <v>-6.3330373184581115</v>
      </c>
      <c r="I191" s="6">
        <f t="shared" si="38"/>
        <v>-9.105645266155717</v>
      </c>
      <c r="K191" s="6">
        <f t="shared" si="40"/>
        <v>1.6800000000000013</v>
      </c>
      <c r="L191" s="6"/>
      <c r="M191" s="6"/>
      <c r="N191" s="6"/>
      <c r="O191" s="6"/>
      <c r="P191" s="6"/>
      <c r="Q191" s="6"/>
      <c r="R191" s="6"/>
    </row>
    <row r="192" spans="2:18" ht="15">
      <c r="B192" s="6">
        <f t="shared" si="39"/>
        <v>1.6900000000000013</v>
      </c>
      <c r="C192" s="6">
        <f t="shared" si="32"/>
        <v>5.519201445498571</v>
      </c>
      <c r="D192" s="6">
        <f t="shared" si="33"/>
        <v>153.37075008064377</v>
      </c>
      <c r="E192" s="6">
        <f t="shared" si="34"/>
        <v>111154.3049081726</v>
      </c>
      <c r="F192" s="6">
        <f t="shared" si="35"/>
        <v>0.5519201445498572</v>
      </c>
      <c r="G192" s="6">
        <f t="shared" si="36"/>
        <v>-8694.56950918274</v>
      </c>
      <c r="H192" s="6">
        <f t="shared" si="37"/>
        <v>-6.4220840214196</v>
      </c>
      <c r="I192" s="6">
        <f t="shared" si="38"/>
        <v>-8.904670296148874</v>
      </c>
      <c r="K192" s="6">
        <f t="shared" si="40"/>
        <v>1.6900000000000013</v>
      </c>
      <c r="L192" s="6"/>
      <c r="M192" s="6"/>
      <c r="N192" s="6"/>
      <c r="O192" s="6"/>
      <c r="P192" s="6"/>
      <c r="Q192" s="6"/>
      <c r="R192" s="6"/>
    </row>
    <row r="193" spans="2:18" ht="15">
      <c r="B193" s="6">
        <f t="shared" si="39"/>
        <v>1.7000000000000013</v>
      </c>
      <c r="C193" s="6">
        <f t="shared" si="32"/>
        <v>5.454545876808917</v>
      </c>
      <c r="D193" s="6">
        <f t="shared" si="33"/>
        <v>154.56994995046392</v>
      </c>
      <c r="E193" s="6">
        <f t="shared" si="34"/>
        <v>113351.28785525388</v>
      </c>
      <c r="F193" s="6">
        <f t="shared" si="35"/>
        <v>0.5454545876808917</v>
      </c>
      <c r="G193" s="6">
        <f t="shared" si="36"/>
        <v>-8474.871214474613</v>
      </c>
      <c r="H193" s="6">
        <f t="shared" si="37"/>
        <v>-6.509029716511428</v>
      </c>
      <c r="I193" s="6">
        <f t="shared" si="38"/>
        <v>-8.69456950918274</v>
      </c>
      <c r="K193" s="6">
        <f t="shared" si="40"/>
        <v>1.7000000000000013</v>
      </c>
      <c r="L193" s="6"/>
      <c r="M193" s="6"/>
      <c r="N193" s="6"/>
      <c r="O193" s="6"/>
      <c r="P193" s="6"/>
      <c r="Q193" s="6"/>
      <c r="R193" s="6"/>
    </row>
    <row r="194" spans="2:18" ht="15">
      <c r="B194" s="6">
        <f t="shared" si="39"/>
        <v>1.7100000000000013</v>
      </c>
      <c r="C194" s="6">
        <f t="shared" si="32"/>
        <v>5.3890318360830785</v>
      </c>
      <c r="D194" s="6">
        <f t="shared" si="33"/>
        <v>155.80939778226173</v>
      </c>
      <c r="E194" s="6">
        <f t="shared" si="34"/>
        <v>115649.26875288901</v>
      </c>
      <c r="F194" s="6">
        <f t="shared" si="35"/>
        <v>0.5389031836083079</v>
      </c>
      <c r="G194" s="6">
        <f t="shared" si="36"/>
        <v>-8245.0731247111</v>
      </c>
      <c r="H194" s="6">
        <f t="shared" si="37"/>
        <v>-6.593778428656174</v>
      </c>
      <c r="I194" s="6">
        <f t="shared" si="38"/>
        <v>-8.474871214474613</v>
      </c>
      <c r="K194" s="6">
        <f t="shared" si="40"/>
        <v>1.7100000000000013</v>
      </c>
      <c r="L194" s="6"/>
      <c r="M194" s="6"/>
      <c r="N194" s="6"/>
      <c r="O194" s="6"/>
      <c r="P194" s="6"/>
      <c r="Q194" s="6"/>
      <c r="R194" s="6"/>
    </row>
    <row r="195" spans="2:18" ht="15">
      <c r="B195" s="6">
        <f t="shared" si="39"/>
        <v>1.7200000000000013</v>
      </c>
      <c r="C195" s="6">
        <f t="shared" si="32"/>
        <v>5.322681798140281</v>
      </c>
      <c r="D195" s="6">
        <f t="shared" si="33"/>
        <v>157.0904338252689</v>
      </c>
      <c r="E195" s="6">
        <f t="shared" si="34"/>
        <v>118053.59762828994</v>
      </c>
      <c r="F195" s="6">
        <f t="shared" si="35"/>
        <v>0.5322681798140282</v>
      </c>
      <c r="G195" s="6">
        <f t="shared" si="36"/>
        <v>-8004.640237171006</v>
      </c>
      <c r="H195" s="6">
        <f t="shared" si="37"/>
        <v>-6.676229159903285</v>
      </c>
      <c r="I195" s="6">
        <f t="shared" si="38"/>
        <v>-8.2450731247111</v>
      </c>
      <c r="K195" s="6">
        <f t="shared" si="40"/>
        <v>1.7200000000000013</v>
      </c>
      <c r="L195" s="6"/>
      <c r="M195" s="6"/>
      <c r="N195" s="6"/>
      <c r="O195" s="6"/>
      <c r="P195" s="6"/>
      <c r="Q195" s="6"/>
      <c r="R195" s="6"/>
    </row>
    <row r="196" spans="2:18" ht="15">
      <c r="B196" s="6">
        <f t="shared" si="39"/>
        <v>1.7300000000000013</v>
      </c>
      <c r="C196" s="6">
        <f t="shared" si="32"/>
        <v>5.25551927452939</v>
      </c>
      <c r="D196" s="6">
        <f t="shared" si="33"/>
        <v>158.41445594044086</v>
      </c>
      <c r="E196" s="6">
        <f t="shared" si="34"/>
        <v>120569.97428070608</v>
      </c>
      <c r="F196" s="6">
        <f t="shared" si="35"/>
        <v>0.525551927452939</v>
      </c>
      <c r="G196" s="6">
        <f t="shared" si="36"/>
        <v>-7753.002571929392</v>
      </c>
      <c r="H196" s="6">
        <f t="shared" si="37"/>
        <v>-6.756275562274995</v>
      </c>
      <c r="I196" s="6">
        <f t="shared" si="38"/>
        <v>-8.004640237171007</v>
      </c>
      <c r="K196" s="6">
        <f t="shared" si="40"/>
        <v>1.7300000000000013</v>
      </c>
      <c r="L196" s="6"/>
      <c r="M196" s="6"/>
      <c r="N196" s="6"/>
      <c r="O196" s="6"/>
      <c r="P196" s="6"/>
      <c r="Q196" s="6"/>
      <c r="R196" s="6"/>
    </row>
    <row r="197" spans="2:18" ht="15">
      <c r="B197" s="6">
        <f t="shared" si="39"/>
        <v>1.7400000000000013</v>
      </c>
      <c r="C197" s="6">
        <f aca="true" t="shared" si="41" ref="C197:C220">(H196*$C$20)+C196+0.5*I197*$C$20^2</f>
        <v>5.187568868778044</v>
      </c>
      <c r="D197" s="6">
        <f aca="true" t="shared" si="42" ref="D197:D220">D196*(E197/E196)^(($D$18-1)/$D$18)</f>
        <v>159.78292136188244</v>
      </c>
      <c r="E197" s="6">
        <f aca="true" t="shared" si="43" ref="E197:E220">((D196*F196^($D$18-1)*$D$17*$D$13)/(F197*F197^($D$18-1)))</f>
        <v>123204.47238671173</v>
      </c>
      <c r="F197" s="6">
        <f aca="true" t="shared" si="44" ref="F197:F220">$D$4*C197</f>
        <v>0.5187568868778044</v>
      </c>
      <c r="G197" s="6">
        <f aca="true" t="shared" si="45" ref="G197:G220">((E197-$D$9)*$D$4)-$D$6</f>
        <v>-7489.552761328827</v>
      </c>
      <c r="H197" s="6">
        <f aca="true" t="shared" si="46" ref="H197:H220">(I197*$C$20)+H196</f>
        <v>-6.833805587994289</v>
      </c>
      <c r="I197" s="6">
        <f aca="true" t="shared" si="47" ref="I197:I220">G196/$D$3</f>
        <v>-7.753002571929391</v>
      </c>
      <c r="K197" s="6">
        <f t="shared" si="40"/>
        <v>1.7400000000000013</v>
      </c>
      <c r="L197" s="6"/>
      <c r="M197" s="6"/>
      <c r="N197" s="6"/>
      <c r="O197" s="6"/>
      <c r="P197" s="6"/>
      <c r="Q197" s="6"/>
      <c r="R197" s="6"/>
    </row>
    <row r="198" spans="2:18" ht="15">
      <c r="B198" s="6">
        <f t="shared" si="39"/>
        <v>1.7500000000000013</v>
      </c>
      <c r="C198" s="6">
        <f t="shared" si="41"/>
        <v>5.118856335260034</v>
      </c>
      <c r="D198" s="6">
        <f t="shared" si="42"/>
        <v>161.19734835970453</v>
      </c>
      <c r="E198" s="6">
        <f t="shared" si="43"/>
        <v>125963.56514195148</v>
      </c>
      <c r="F198" s="6">
        <f t="shared" si="44"/>
        <v>0.5118856335260035</v>
      </c>
      <c r="G198" s="6">
        <f t="shared" si="45"/>
        <v>-7213.643485804852</v>
      </c>
      <c r="H198" s="6">
        <f t="shared" si="46"/>
        <v>-6.908701115607577</v>
      </c>
      <c r="I198" s="6">
        <f t="shared" si="47"/>
        <v>-7.489552761328826</v>
      </c>
      <c r="K198" s="6">
        <f t="shared" si="40"/>
        <v>1.7500000000000013</v>
      </c>
      <c r="L198" s="6"/>
      <c r="M198" s="6"/>
      <c r="N198" s="6"/>
      <c r="O198" s="6"/>
      <c r="P198" s="6"/>
      <c r="Q198" s="6"/>
      <c r="R198" s="6"/>
    </row>
    <row r="199" spans="2:18" ht="15">
      <c r="B199" s="6">
        <f t="shared" si="39"/>
        <v>1.7600000000000013</v>
      </c>
      <c r="C199" s="6">
        <f t="shared" si="41"/>
        <v>5.049408641929668</v>
      </c>
      <c r="D199" s="6">
        <f t="shared" si="42"/>
        <v>162.65931776459828</v>
      </c>
      <c r="E199" s="6">
        <f t="shared" si="43"/>
        <v>128854.15247551593</v>
      </c>
      <c r="F199" s="6">
        <f t="shared" si="44"/>
        <v>0.5049408641929668</v>
      </c>
      <c r="G199" s="6">
        <f t="shared" si="45"/>
        <v>-6924.584752448407</v>
      </c>
      <c r="H199" s="6">
        <f t="shared" si="46"/>
        <v>-6.980837550465625</v>
      </c>
      <c r="I199" s="6">
        <f t="shared" si="47"/>
        <v>-7.213643485804853</v>
      </c>
      <c r="K199" s="6">
        <f t="shared" si="40"/>
        <v>1.7600000000000013</v>
      </c>
      <c r="L199" s="6"/>
      <c r="M199" s="6"/>
      <c r="N199" s="6"/>
      <c r="O199" s="6"/>
      <c r="P199" s="6"/>
      <c r="Q199" s="6"/>
      <c r="R199" s="6"/>
    </row>
    <row r="200" spans="2:18" ht="15">
      <c r="B200" s="6">
        <f t="shared" si="39"/>
        <v>1.7700000000000014</v>
      </c>
      <c r="C200" s="6">
        <f t="shared" si="41"/>
        <v>4.97925403718739</v>
      </c>
      <c r="D200" s="6">
        <f t="shared" si="42"/>
        <v>164.17047430629052</v>
      </c>
      <c r="E200" s="6">
        <f t="shared" si="43"/>
        <v>131883.58985517823</v>
      </c>
      <c r="F200" s="6">
        <f t="shared" si="44"/>
        <v>0.49792540371873906</v>
      </c>
      <c r="G200" s="6">
        <f t="shared" si="45"/>
        <v>-6621.641014482177</v>
      </c>
      <c r="H200" s="6">
        <f t="shared" si="46"/>
        <v>-7.050083397990109</v>
      </c>
      <c r="I200" s="6">
        <f t="shared" si="47"/>
        <v>-6.924584752448407</v>
      </c>
      <c r="K200" s="6">
        <f t="shared" si="40"/>
        <v>1.7700000000000014</v>
      </c>
      <c r="L200" s="6"/>
      <c r="M200" s="6"/>
      <c r="N200" s="6"/>
      <c r="O200" s="6"/>
      <c r="P200" s="6"/>
      <c r="Q200" s="6"/>
      <c r="R200" s="6"/>
    </row>
    <row r="201" spans="2:18" ht="15">
      <c r="B201" s="6">
        <f t="shared" si="39"/>
        <v>1.7800000000000014</v>
      </c>
      <c r="C201" s="6">
        <f t="shared" si="41"/>
        <v>4.9084221211567645</v>
      </c>
      <c r="D201" s="6">
        <f t="shared" si="42"/>
        <v>165.7325277084654</v>
      </c>
      <c r="E201" s="6">
        <f t="shared" si="43"/>
        <v>135059.71867750227</v>
      </c>
      <c r="F201" s="6">
        <f t="shared" si="44"/>
        <v>0.49084221211567647</v>
      </c>
      <c r="G201" s="6">
        <f t="shared" si="45"/>
        <v>-6304.028132249772</v>
      </c>
      <c r="H201" s="6">
        <f t="shared" si="46"/>
        <v>-7.116299808134931</v>
      </c>
      <c r="I201" s="6">
        <f t="shared" si="47"/>
        <v>-6.621641014482177</v>
      </c>
      <c r="K201" s="6">
        <f t="shared" si="40"/>
        <v>1.7800000000000014</v>
      </c>
      <c r="L201" s="6"/>
      <c r="M201" s="6"/>
      <c r="N201" s="6"/>
      <c r="O201" s="6"/>
      <c r="P201" s="6"/>
      <c r="Q201" s="6"/>
      <c r="R201" s="6"/>
    </row>
    <row r="202" spans="2:18" ht="15">
      <c r="B202" s="6">
        <f t="shared" si="39"/>
        <v>1.7900000000000014</v>
      </c>
      <c r="C202" s="6">
        <f t="shared" si="41"/>
        <v>4.836943921668802</v>
      </c>
      <c r="D202" s="6">
        <f t="shared" si="42"/>
        <v>167.34725347146104</v>
      </c>
      <c r="E202" s="6">
        <f t="shared" si="43"/>
        <v>138390.89820476918</v>
      </c>
      <c r="F202" s="6">
        <f t="shared" si="44"/>
        <v>0.48369439216688026</v>
      </c>
      <c r="G202" s="6">
        <f t="shared" si="45"/>
        <v>-5970.910179523082</v>
      </c>
      <c r="H202" s="6">
        <f t="shared" si="46"/>
        <v>-7.179340089457429</v>
      </c>
      <c r="I202" s="6">
        <f t="shared" si="47"/>
        <v>-6.304028132249772</v>
      </c>
      <c r="K202" s="6">
        <f t="shared" si="40"/>
        <v>1.7900000000000014</v>
      </c>
      <c r="L202" s="6"/>
      <c r="M202" s="6"/>
      <c r="N202" s="6"/>
      <c r="O202" s="6"/>
      <c r="P202" s="6"/>
      <c r="Q202" s="6"/>
      <c r="R202" s="6"/>
    </row>
    <row r="203" spans="2:18" ht="15">
      <c r="B203" s="6">
        <f t="shared" si="39"/>
        <v>1.8000000000000014</v>
      </c>
      <c r="C203" s="6">
        <f t="shared" si="41"/>
        <v>4.764851975265252</v>
      </c>
      <c r="D203" s="6">
        <f t="shared" si="42"/>
        <v>169.0164932607983</v>
      </c>
      <c r="E203" s="6">
        <f t="shared" si="43"/>
        <v>141886.03896883025</v>
      </c>
      <c r="F203" s="6">
        <f t="shared" si="44"/>
        <v>0.4764851975265252</v>
      </c>
      <c r="G203" s="6">
        <f t="shared" si="45"/>
        <v>-5621.396103116975</v>
      </c>
      <c r="H203" s="6">
        <f t="shared" si="46"/>
        <v>-7.2390491912526596</v>
      </c>
      <c r="I203" s="6">
        <f t="shared" si="47"/>
        <v>-5.970910179523082</v>
      </c>
      <c r="K203" s="6">
        <f t="shared" si="40"/>
        <v>1.8000000000000014</v>
      </c>
      <c r="L203" s="6"/>
      <c r="M203" s="6"/>
      <c r="N203" s="6"/>
      <c r="O203" s="6"/>
      <c r="P203" s="6"/>
      <c r="Q203" s="6"/>
      <c r="R203" s="6"/>
    </row>
    <row r="204" spans="2:18" ht="15">
      <c r="B204" s="6">
        <f t="shared" si="39"/>
        <v>1.8100000000000014</v>
      </c>
      <c r="C204" s="6">
        <f t="shared" si="41"/>
        <v>4.69218041354757</v>
      </c>
      <c r="D204" s="6">
        <f t="shared" si="42"/>
        <v>170.74215480404894</v>
      </c>
      <c r="E204" s="6">
        <f t="shared" si="43"/>
        <v>145554.63750803022</v>
      </c>
      <c r="F204" s="6">
        <f t="shared" si="44"/>
        <v>0.46921804135475703</v>
      </c>
      <c r="G204" s="6">
        <f t="shared" si="45"/>
        <v>-5254.536249196977</v>
      </c>
      <c r="H204" s="6">
        <f t="shared" si="46"/>
        <v>-7.295263152283829</v>
      </c>
      <c r="I204" s="6">
        <f t="shared" si="47"/>
        <v>-5.621396103116974</v>
      </c>
      <c r="K204" s="6">
        <f t="shared" si="40"/>
        <v>1.8100000000000014</v>
      </c>
      <c r="L204" s="6"/>
      <c r="M204" s="6"/>
      <c r="N204" s="6"/>
      <c r="O204" s="6"/>
      <c r="P204" s="6"/>
      <c r="Q204" s="6"/>
      <c r="R204" s="6"/>
    </row>
    <row r="205" spans="2:18" ht="15">
      <c r="B205" s="6">
        <f t="shared" si="39"/>
        <v>1.8200000000000014</v>
      </c>
      <c r="C205" s="6">
        <f t="shared" si="41"/>
        <v>4.618965055212271</v>
      </c>
      <c r="D205" s="6">
        <f t="shared" si="42"/>
        <v>172.5262111803417</v>
      </c>
      <c r="E205" s="6">
        <f t="shared" si="43"/>
        <v>149406.81223440258</v>
      </c>
      <c r="F205" s="6">
        <f t="shared" si="44"/>
        <v>0.4618965055212272</v>
      </c>
      <c r="G205" s="6">
        <f t="shared" si="45"/>
        <v>-4869.318776559742</v>
      </c>
      <c r="H205" s="6">
        <f t="shared" si="46"/>
        <v>-7.347808514775799</v>
      </c>
      <c r="I205" s="6">
        <f t="shared" si="47"/>
        <v>-5.254536249196978</v>
      </c>
      <c r="K205" s="6">
        <f t="shared" si="40"/>
        <v>1.8200000000000014</v>
      </c>
      <c r="L205" s="6"/>
      <c r="M205" s="6"/>
      <c r="N205" s="6"/>
      <c r="O205" s="6"/>
      <c r="P205" s="6"/>
      <c r="Q205" s="6"/>
      <c r="R205" s="6"/>
    </row>
    <row r="206" spans="2:18" ht="15">
      <c r="B206" s="6">
        <f t="shared" si="39"/>
        <v>1.8300000000000014</v>
      </c>
      <c r="C206" s="6">
        <f t="shared" si="41"/>
        <v>4.545243504125685</v>
      </c>
      <c r="D206" s="6">
        <f t="shared" si="42"/>
        <v>174.37069936552737</v>
      </c>
      <c r="E206" s="6">
        <f t="shared" si="43"/>
        <v>153453.34014096484</v>
      </c>
      <c r="F206" s="6">
        <f t="shared" si="44"/>
        <v>0.45452435041256856</v>
      </c>
      <c r="G206" s="6">
        <f t="shared" si="45"/>
        <v>-4464.665985903516</v>
      </c>
      <c r="H206" s="6">
        <f t="shared" si="46"/>
        <v>-7.396501702541397</v>
      </c>
      <c r="I206" s="6">
        <f t="shared" si="47"/>
        <v>-4.8693187765597425</v>
      </c>
      <c r="K206" s="6">
        <f t="shared" si="40"/>
        <v>1.8300000000000014</v>
      </c>
      <c r="L206" s="6"/>
      <c r="M206" s="6"/>
      <c r="N206" s="6"/>
      <c r="O206" s="6"/>
      <c r="P206" s="6"/>
      <c r="Q206" s="6"/>
      <c r="R206" s="6"/>
    </row>
    <row r="207" spans="2:18" ht="15">
      <c r="B207" s="6">
        <f t="shared" si="39"/>
        <v>1.8400000000000014</v>
      </c>
      <c r="C207" s="6">
        <f t="shared" si="41"/>
        <v>4.471055253800976</v>
      </c>
      <c r="D207" s="6">
        <f t="shared" si="42"/>
        <v>176.2777178712137</v>
      </c>
      <c r="E207" s="6">
        <f t="shared" si="43"/>
        <v>157705.6939489664</v>
      </c>
      <c r="F207" s="6">
        <f t="shared" si="44"/>
        <v>0.44710552538009757</v>
      </c>
      <c r="G207" s="6">
        <f t="shared" si="45"/>
        <v>-4039.43060510336</v>
      </c>
      <c r="H207" s="6">
        <f t="shared" si="46"/>
        <v>-7.441148362400432</v>
      </c>
      <c r="I207" s="6">
        <f t="shared" si="47"/>
        <v>-4.464665985903516</v>
      </c>
      <c r="K207" s="6">
        <f t="shared" si="40"/>
        <v>1.8400000000000014</v>
      </c>
      <c r="L207" s="6"/>
      <c r="M207" s="6"/>
      <c r="N207" s="6"/>
      <c r="O207" s="6"/>
      <c r="P207" s="6"/>
      <c r="Q207" s="6"/>
      <c r="R207" s="6"/>
    </row>
    <row r="208" spans="2:18" ht="15">
      <c r="B208" s="6">
        <f t="shared" si="39"/>
        <v>1.8500000000000014</v>
      </c>
      <c r="C208" s="6">
        <f t="shared" si="41"/>
        <v>4.396441798646716</v>
      </c>
      <c r="D208" s="6">
        <f t="shared" si="42"/>
        <v>178.2494232870342</v>
      </c>
      <c r="E208" s="6">
        <f t="shared" si="43"/>
        <v>162176.07915737844</v>
      </c>
      <c r="F208" s="6">
        <f t="shared" si="44"/>
        <v>0.43964417986467164</v>
      </c>
      <c r="G208" s="6">
        <f t="shared" si="45"/>
        <v>-3592.3920842621555</v>
      </c>
      <c r="H208" s="6">
        <f t="shared" si="46"/>
        <v>-7.481542668451466</v>
      </c>
      <c r="I208" s="6">
        <f t="shared" si="47"/>
        <v>-4.03943060510336</v>
      </c>
      <c r="K208" s="6">
        <f t="shared" si="40"/>
        <v>1.8500000000000014</v>
      </c>
      <c r="L208" s="6"/>
      <c r="M208" s="6"/>
      <c r="N208" s="6"/>
      <c r="O208" s="6"/>
      <c r="P208" s="6"/>
      <c r="Q208" s="6"/>
      <c r="R208" s="6"/>
    </row>
    <row r="209" spans="2:18" ht="15">
      <c r="B209" s="6">
        <f t="shared" si="39"/>
        <v>1.8600000000000014</v>
      </c>
      <c r="C209" s="6">
        <f t="shared" si="41"/>
        <v>4.321446752357988</v>
      </c>
      <c r="D209" s="6">
        <f t="shared" si="42"/>
        <v>180.28802550206785</v>
      </c>
      <c r="E209" s="6">
        <f t="shared" si="43"/>
        <v>166877.47028579644</v>
      </c>
      <c r="F209" s="6">
        <f t="shared" si="44"/>
        <v>0.43214467523579886</v>
      </c>
      <c r="G209" s="6">
        <f t="shared" si="45"/>
        <v>-3122.2529714203556</v>
      </c>
      <c r="H209" s="6">
        <f t="shared" si="46"/>
        <v>-7.517466589294087</v>
      </c>
      <c r="I209" s="6">
        <f t="shared" si="47"/>
        <v>-3.5923920842621557</v>
      </c>
      <c r="K209" s="6">
        <f t="shared" si="40"/>
        <v>1.8600000000000014</v>
      </c>
      <c r="L209" s="6"/>
      <c r="M209" s="6"/>
      <c r="N209" s="6"/>
      <c r="O209" s="6"/>
      <c r="P209" s="6"/>
      <c r="Q209" s="6"/>
      <c r="R209" s="6"/>
    </row>
    <row r="210" spans="2:18" ht="15">
      <c r="B210" s="6">
        <f t="shared" si="39"/>
        <v>1.8700000000000014</v>
      </c>
      <c r="C210" s="6">
        <f t="shared" si="41"/>
        <v>4.246115973816476</v>
      </c>
      <c r="D210" s="6">
        <f t="shared" si="42"/>
        <v>182.3957813426893</v>
      </c>
      <c r="E210" s="6">
        <f t="shared" si="43"/>
        <v>171823.64539021213</v>
      </c>
      <c r="F210" s="6">
        <f t="shared" si="44"/>
        <v>0.4246115973816476</v>
      </c>
      <c r="G210" s="6">
        <f t="shared" si="45"/>
        <v>-2627.635460978787</v>
      </c>
      <c r="H210" s="6">
        <f t="shared" si="46"/>
        <v>-7.548689119008291</v>
      </c>
      <c r="I210" s="6">
        <f t="shared" si="47"/>
        <v>-3.1222529714203557</v>
      </c>
      <c r="K210" s="6">
        <f t="shared" si="40"/>
        <v>1.8700000000000014</v>
      </c>
      <c r="L210" s="6"/>
      <c r="M210" s="6"/>
      <c r="N210" s="6"/>
      <c r="O210" s="6"/>
      <c r="P210" s="6"/>
      <c r="Q210" s="6"/>
      <c r="R210" s="6"/>
    </row>
    <row r="211" spans="2:18" ht="15">
      <c r="B211" s="6">
        <f t="shared" si="39"/>
        <v>1.8800000000000014</v>
      </c>
      <c r="C211" s="6">
        <f t="shared" si="41"/>
        <v>4.1704977008533435</v>
      </c>
      <c r="D211" s="6">
        <f t="shared" si="42"/>
        <v>184.5749863196679</v>
      </c>
      <c r="E211" s="6">
        <f t="shared" si="43"/>
        <v>177029.21767049647</v>
      </c>
      <c r="F211" s="6">
        <f t="shared" si="44"/>
        <v>0.4170497700853344</v>
      </c>
      <c r="G211" s="6">
        <f t="shared" si="45"/>
        <v>-2107.0782329503527</v>
      </c>
      <c r="H211" s="6">
        <f t="shared" si="46"/>
        <v>-7.574965473618079</v>
      </c>
      <c r="I211" s="6">
        <f t="shared" si="47"/>
        <v>-2.627635460978787</v>
      </c>
      <c r="K211" s="6">
        <f t="shared" si="40"/>
        <v>1.8800000000000014</v>
      </c>
      <c r="L211" s="6"/>
      <c r="M211" s="6"/>
      <c r="N211" s="6"/>
      <c r="O211" s="6"/>
      <c r="P211" s="6"/>
      <c r="Q211" s="6"/>
      <c r="R211" s="6"/>
    </row>
    <row r="212" spans="2:18" ht="15">
      <c r="B212" s="6">
        <f t="shared" si="39"/>
        <v>1.8900000000000015</v>
      </c>
      <c r="C212" s="6">
        <f t="shared" si="41"/>
        <v>4.0946426922055155</v>
      </c>
      <c r="D212" s="6">
        <f t="shared" si="42"/>
        <v>186.82796412642537</v>
      </c>
      <c r="E212" s="6">
        <f t="shared" si="43"/>
        <v>182509.66266928992</v>
      </c>
      <c r="F212" s="6">
        <f t="shared" si="44"/>
        <v>0.40946426922055157</v>
      </c>
      <c r="G212" s="6">
        <f t="shared" si="45"/>
        <v>-1559.033733071008</v>
      </c>
      <c r="H212" s="6">
        <f t="shared" si="46"/>
        <v>-7.596036255947582</v>
      </c>
      <c r="I212" s="6">
        <f t="shared" si="47"/>
        <v>-2.107078232950353</v>
      </c>
      <c r="K212" s="6">
        <f t="shared" si="40"/>
        <v>1.8900000000000015</v>
      </c>
      <c r="L212" s="6"/>
      <c r="M212" s="6"/>
      <c r="N212" s="6"/>
      <c r="O212" s="6"/>
      <c r="P212" s="6"/>
      <c r="Q212" s="6"/>
      <c r="R212" s="6"/>
    </row>
    <row r="213" spans="2:18" ht="15">
      <c r="B213" s="6">
        <f t="shared" si="39"/>
        <v>1.9000000000000015</v>
      </c>
      <c r="C213" s="6">
        <f t="shared" si="41"/>
        <v>4.018604377959386</v>
      </c>
      <c r="D213" s="6">
        <f t="shared" si="42"/>
        <v>189.15705347239415</v>
      </c>
      <c r="E213" s="6">
        <f t="shared" si="43"/>
        <v>188281.3391732247</v>
      </c>
      <c r="F213" s="6">
        <f t="shared" si="44"/>
        <v>0.40186043779593866</v>
      </c>
      <c r="G213" s="6">
        <f t="shared" si="45"/>
        <v>-981.8660826775304</v>
      </c>
      <c r="H213" s="6">
        <f t="shared" si="46"/>
        <v>-7.6116265932782925</v>
      </c>
      <c r="I213" s="6">
        <f t="shared" si="47"/>
        <v>-1.559033733071008</v>
      </c>
      <c r="K213" s="6">
        <f t="shared" si="40"/>
        <v>1.9000000000000015</v>
      </c>
      <c r="L213" s="6"/>
      <c r="M213" s="6"/>
      <c r="N213" s="6"/>
      <c r="O213" s="6"/>
      <c r="P213" s="6"/>
      <c r="Q213" s="6"/>
      <c r="R213" s="6"/>
    </row>
    <row r="214" spans="2:18" ht="15">
      <c r="B214" s="6">
        <f t="shared" si="39"/>
        <v>1.9100000000000015</v>
      </c>
      <c r="C214" s="6">
        <f t="shared" si="41"/>
        <v>3.9424390187224696</v>
      </c>
      <c r="D214" s="6">
        <f t="shared" si="42"/>
        <v>191.56459176987087</v>
      </c>
      <c r="E214" s="6">
        <f t="shared" si="43"/>
        <v>194361.50145647308</v>
      </c>
      <c r="F214" s="6">
        <f t="shared" si="44"/>
        <v>0.394243901872247</v>
      </c>
      <c r="G214" s="6">
        <f t="shared" si="45"/>
        <v>-373.8498543526912</v>
      </c>
      <c r="H214" s="6">
        <f t="shared" si="46"/>
        <v>-7.621445254105068</v>
      </c>
      <c r="I214" s="6">
        <f t="shared" si="47"/>
        <v>-0.9818660826775304</v>
      </c>
      <c r="K214" s="6">
        <f t="shared" si="40"/>
        <v>1.9100000000000015</v>
      </c>
      <c r="L214" s="6"/>
      <c r="M214" s="6"/>
      <c r="N214" s="6"/>
      <c r="O214" s="6"/>
      <c r="P214" s="6"/>
      <c r="Q214" s="6"/>
      <c r="R214" s="6"/>
    </row>
    <row r="215" spans="2:18" ht="15">
      <c r="B215" s="6">
        <f t="shared" si="39"/>
        <v>1.9200000000000015</v>
      </c>
      <c r="C215" s="6">
        <f t="shared" si="41"/>
        <v>3.8662058736887013</v>
      </c>
      <c r="D215" s="6">
        <f t="shared" si="42"/>
        <v>194.05289511925733</v>
      </c>
      <c r="E215" s="6">
        <f t="shared" si="43"/>
        <v>200768.29993961373</v>
      </c>
      <c r="F215" s="6">
        <f t="shared" si="44"/>
        <v>0.38662058736887017</v>
      </c>
      <c r="G215" s="6">
        <f t="shared" si="45"/>
        <v>266.8299939613735</v>
      </c>
      <c r="H215" s="6">
        <f t="shared" si="46"/>
        <v>-7.625183752648595</v>
      </c>
      <c r="I215" s="6">
        <f t="shared" si="47"/>
        <v>-0.3738498543526912</v>
      </c>
      <c r="K215" s="6">
        <f t="shared" si="40"/>
        <v>1.9200000000000015</v>
      </c>
      <c r="L215" s="6"/>
      <c r="M215" s="6"/>
      <c r="N215" s="6"/>
      <c r="O215" s="6"/>
      <c r="P215" s="6"/>
      <c r="Q215" s="6"/>
      <c r="R215" s="6"/>
    </row>
    <row r="216" spans="2:18" ht="15">
      <c r="B216" s="6">
        <f aca="true" t="shared" si="48" ref="B216:B279">B215+$C$20</f>
        <v>1.9300000000000015</v>
      </c>
      <c r="C216" s="6">
        <f t="shared" si="41"/>
        <v>3.789967377661913</v>
      </c>
      <c r="D216" s="6">
        <f t="shared" si="42"/>
        <v>196.6242339560025</v>
      </c>
      <c r="E216" s="6">
        <f t="shared" si="43"/>
        <v>207520.76665873884</v>
      </c>
      <c r="F216" s="6">
        <f t="shared" si="44"/>
        <v>0.37899673776619136</v>
      </c>
      <c r="G216" s="6">
        <f t="shared" si="45"/>
        <v>942.0766658738848</v>
      </c>
      <c r="H216" s="6">
        <f t="shared" si="46"/>
        <v>-7.622515452708981</v>
      </c>
      <c r="I216" s="6">
        <f t="shared" si="47"/>
        <v>0.26682999396137347</v>
      </c>
      <c r="K216" s="6">
        <f t="shared" si="40"/>
        <v>1.9300000000000015</v>
      </c>
      <c r="L216" s="6"/>
      <c r="M216" s="6"/>
      <c r="N216" s="6"/>
      <c r="O216" s="6"/>
      <c r="P216" s="6"/>
      <c r="Q216" s="6"/>
      <c r="R216" s="6"/>
    </row>
    <row r="217" spans="2:18" ht="15">
      <c r="B217" s="6">
        <f t="shared" si="48"/>
        <v>1.9400000000000015</v>
      </c>
      <c r="C217" s="6">
        <f t="shared" si="41"/>
        <v>3.7137893269681173</v>
      </c>
      <c r="D217" s="6">
        <f t="shared" si="42"/>
        <v>199.28080363318995</v>
      </c>
      <c r="E217" s="6">
        <f t="shared" si="43"/>
        <v>214638.7811350407</v>
      </c>
      <c r="F217" s="6">
        <f t="shared" si="44"/>
        <v>0.37137893269681177</v>
      </c>
      <c r="G217" s="6">
        <f t="shared" si="45"/>
        <v>1653.8781135040717</v>
      </c>
      <c r="H217" s="6">
        <f t="shared" si="46"/>
        <v>-7.613094686050243</v>
      </c>
      <c r="I217" s="6">
        <f t="shared" si="47"/>
        <v>0.9420766658738848</v>
      </c>
      <c r="K217" s="6">
        <f t="shared" si="40"/>
        <v>1.9400000000000015</v>
      </c>
      <c r="L217" s="6"/>
      <c r="M217" s="6"/>
      <c r="N217" s="6"/>
      <c r="O217" s="6"/>
      <c r="P217" s="6"/>
      <c r="Q217" s="6"/>
      <c r="R217" s="6"/>
    </row>
    <row r="218" spans="2:18" ht="15">
      <c r="B218" s="6">
        <f t="shared" si="48"/>
        <v>1.9500000000000015</v>
      </c>
      <c r="C218" s="6">
        <f t="shared" si="41"/>
        <v>3.63774107401329</v>
      </c>
      <c r="D218" s="6">
        <f t="shared" si="42"/>
        <v>202.02468911742457</v>
      </c>
      <c r="E218" s="6">
        <f t="shared" si="43"/>
        <v>222143.01128864405</v>
      </c>
      <c r="F218" s="6">
        <f t="shared" si="44"/>
        <v>0.363774107401329</v>
      </c>
      <c r="G218" s="6">
        <f t="shared" si="45"/>
        <v>2404.3011288644047</v>
      </c>
      <c r="H218" s="6">
        <f t="shared" si="46"/>
        <v>-7.596555904915202</v>
      </c>
      <c r="I218" s="6">
        <f t="shared" si="47"/>
        <v>1.6538781135040717</v>
      </c>
      <c r="K218" s="6">
        <f t="shared" si="40"/>
        <v>1.9500000000000015</v>
      </c>
      <c r="L218" s="6"/>
      <c r="M218" s="6"/>
      <c r="N218" s="6"/>
      <c r="O218" s="6"/>
      <c r="P218" s="6"/>
      <c r="Q218" s="6"/>
      <c r="R218" s="6"/>
    </row>
    <row r="219" spans="2:18" ht="15">
      <c r="B219" s="6">
        <f t="shared" si="48"/>
        <v>1.9600000000000015</v>
      </c>
      <c r="C219" s="6">
        <f t="shared" si="41"/>
        <v>3.561895730020581</v>
      </c>
      <c r="D219" s="6">
        <f t="shared" si="42"/>
        <v>204.857822874197</v>
      </c>
      <c r="E219" s="6">
        <f t="shared" si="43"/>
        <v>230054.8229389223</v>
      </c>
      <c r="F219" s="6">
        <f t="shared" si="44"/>
        <v>0.3561895730020581</v>
      </c>
      <c r="G219" s="6">
        <f t="shared" si="45"/>
        <v>3195.48229389223</v>
      </c>
      <c r="H219" s="6">
        <f t="shared" si="46"/>
        <v>-7.572512893626558</v>
      </c>
      <c r="I219" s="6">
        <f t="shared" si="47"/>
        <v>2.4043011288644047</v>
      </c>
      <c r="K219" s="6">
        <f t="shared" si="40"/>
        <v>1.9600000000000015</v>
      </c>
      <c r="L219" s="6"/>
      <c r="M219" s="6"/>
      <c r="N219" s="6"/>
      <c r="O219" s="6"/>
      <c r="P219" s="6"/>
      <c r="Q219" s="6"/>
      <c r="R219" s="6"/>
    </row>
    <row r="220" spans="2:18" ht="15">
      <c r="B220" s="6">
        <f t="shared" si="48"/>
        <v>1.9700000000000015</v>
      </c>
      <c r="C220" s="6">
        <f t="shared" si="41"/>
        <v>3.4863303751990102</v>
      </c>
      <c r="D220" s="6">
        <f t="shared" si="42"/>
        <v>207.78193491515984</v>
      </c>
      <c r="E220" s="6">
        <f t="shared" si="43"/>
        <v>238396.15016783832</v>
      </c>
      <c r="F220" s="6">
        <f t="shared" si="44"/>
        <v>0.34863303751990105</v>
      </c>
      <c r="G220" s="6">
        <f t="shared" si="45"/>
        <v>4029.615016783833</v>
      </c>
      <c r="H220" s="6">
        <f t="shared" si="46"/>
        <v>-7.540558070687636</v>
      </c>
      <c r="I220" s="6">
        <f t="shared" si="47"/>
        <v>3.19548229389223</v>
      </c>
      <c r="K220" s="6">
        <f t="shared" si="40"/>
        <v>1.9700000000000015</v>
      </c>
      <c r="L220" s="6"/>
      <c r="M220" s="6"/>
      <c r="N220" s="6"/>
      <c r="O220" s="6"/>
      <c r="P220" s="6"/>
      <c r="Q220" s="6"/>
      <c r="R220" s="6"/>
    </row>
    <row r="221" spans="2:18" ht="15">
      <c r="B221" s="6">
        <f t="shared" si="48"/>
        <v>1.9800000000000015</v>
      </c>
      <c r="C221" s="6">
        <f aca="true" t="shared" si="49" ref="C221:C228">(H220*$C$20)+C220+0.5*I221*$C$20^2</f>
        <v>3.411126275242973</v>
      </c>
      <c r="D221" s="6">
        <f aca="true" t="shared" si="50" ref="D221:D228">D220*(E221/E220)^(($D$18-1)/$D$18)</f>
        <v>210.79849387829947</v>
      </c>
      <c r="E221" s="6">
        <f aca="true" t="shared" si="51" ref="E221:E228">((D220*F220^($D$18-1)*$D$17*$D$13)/(F221*F221^($D$18-1)))</f>
        <v>247189.31739140544</v>
      </c>
      <c r="F221" s="6">
        <f aca="true" t="shared" si="52" ref="F221:F228">$D$4*C221</f>
        <v>0.34111262752429733</v>
      </c>
      <c r="G221" s="6">
        <f aca="true" t="shared" si="53" ref="G221:G228">((E221-$D$9)*$D$4)-$D$6</f>
        <v>4908.931739140544</v>
      </c>
      <c r="H221" s="6">
        <f aca="true" t="shared" si="54" ref="H221:H228">(I221*$C$20)+H220</f>
        <v>-7.500261920519797</v>
      </c>
      <c r="I221" s="6">
        <f aca="true" t="shared" si="55" ref="I221:I228">G220/$D$3</f>
        <v>4.029615016783834</v>
      </c>
      <c r="K221" s="6">
        <f t="shared" si="40"/>
        <v>1.9800000000000015</v>
      </c>
      <c r="L221" s="6"/>
      <c r="M221" s="6"/>
      <c r="N221" s="6"/>
      <c r="O221" s="6"/>
      <c r="P221" s="6"/>
      <c r="Q221" s="6"/>
      <c r="R221" s="6"/>
    </row>
    <row r="222" spans="2:18" ht="15">
      <c r="B222" s="6">
        <f t="shared" si="48"/>
        <v>1.9900000000000015</v>
      </c>
      <c r="C222" s="6">
        <f t="shared" si="49"/>
        <v>3.3363691026247326</v>
      </c>
      <c r="D222" s="6">
        <f t="shared" si="50"/>
        <v>213.90863791956528</v>
      </c>
      <c r="E222" s="6">
        <f t="shared" si="51"/>
        <v>256456.80239789136</v>
      </c>
      <c r="F222" s="6">
        <f t="shared" si="52"/>
        <v>0.3336369102624733</v>
      </c>
      <c r="G222" s="6">
        <f t="shared" si="53"/>
        <v>5835.680239789137</v>
      </c>
      <c r="H222" s="6">
        <f t="shared" si="54"/>
        <v>-7.451172603128392</v>
      </c>
      <c r="I222" s="6">
        <f t="shared" si="55"/>
        <v>4.908931739140544</v>
      </c>
      <c r="K222" s="6">
        <f t="shared" si="40"/>
        <v>1.9900000000000015</v>
      </c>
      <c r="L222" s="6"/>
      <c r="M222" s="6"/>
      <c r="N222" s="6"/>
      <c r="O222" s="6"/>
      <c r="P222" s="6"/>
      <c r="Q222" s="6"/>
      <c r="R222" s="6"/>
    </row>
    <row r="223" spans="2:18" ht="15">
      <c r="B223" s="6">
        <f t="shared" si="48"/>
        <v>2.0000000000000013</v>
      </c>
      <c r="C223" s="6">
        <f t="shared" si="49"/>
        <v>3.2621491606054382</v>
      </c>
      <c r="D223" s="6">
        <f t="shared" si="50"/>
        <v>217.11309412071563</v>
      </c>
      <c r="E223" s="6">
        <f t="shared" si="51"/>
        <v>266220.9278994718</v>
      </c>
      <c r="F223" s="6">
        <f t="shared" si="52"/>
        <v>0.32621491606054387</v>
      </c>
      <c r="G223" s="6">
        <f t="shared" si="53"/>
        <v>6812.092789947179</v>
      </c>
      <c r="H223" s="6">
        <f t="shared" si="54"/>
        <v>-7.392815800730501</v>
      </c>
      <c r="I223" s="6">
        <f t="shared" si="55"/>
        <v>5.835680239789137</v>
      </c>
      <c r="K223" s="6">
        <f t="shared" si="40"/>
        <v>2.0000000000000013</v>
      </c>
      <c r="L223" s="6"/>
      <c r="M223" s="6"/>
      <c r="N223" s="6"/>
      <c r="O223" s="6"/>
      <c r="P223" s="6"/>
      <c r="Q223" s="6"/>
      <c r="R223" s="6"/>
    </row>
    <row r="224" spans="2:18" ht="15">
      <c r="B224" s="6">
        <f t="shared" si="48"/>
        <v>2.010000000000001</v>
      </c>
      <c r="C224" s="6">
        <f t="shared" si="49"/>
        <v>3.1885616072376304</v>
      </c>
      <c r="D224" s="6">
        <f t="shared" si="50"/>
        <v>220.41208507620485</v>
      </c>
      <c r="E224" s="6">
        <f t="shared" si="51"/>
        <v>276503.4673639643</v>
      </c>
      <c r="F224" s="6">
        <f t="shared" si="52"/>
        <v>0.31885616072376305</v>
      </c>
      <c r="G224" s="6">
        <f t="shared" si="53"/>
        <v>7840.34673639643</v>
      </c>
      <c r="H224" s="6">
        <f t="shared" si="54"/>
        <v>-7.32469487283103</v>
      </c>
      <c r="I224" s="6">
        <f t="shared" si="55"/>
        <v>6.812092789947179</v>
      </c>
      <c r="K224" s="6">
        <f t="shared" si="40"/>
        <v>2.010000000000001</v>
      </c>
      <c r="L224" s="6"/>
      <c r="M224" s="6"/>
      <c r="N224" s="6"/>
      <c r="O224" s="6"/>
      <c r="P224" s="6"/>
      <c r="Q224" s="6"/>
      <c r="R224" s="6"/>
    </row>
    <row r="225" spans="2:18" ht="15">
      <c r="B225" s="6">
        <f t="shared" si="48"/>
        <v>2.020000000000001</v>
      </c>
      <c r="C225" s="6">
        <f t="shared" si="49"/>
        <v>3.11570667584614</v>
      </c>
      <c r="D225" s="6">
        <f t="shared" si="50"/>
        <v>223.80522132967536</v>
      </c>
      <c r="E225" s="6">
        <f t="shared" si="51"/>
        <v>287325.1491415136</v>
      </c>
      <c r="F225" s="6">
        <f t="shared" si="52"/>
        <v>0.311570667584614</v>
      </c>
      <c r="G225" s="6">
        <f t="shared" si="53"/>
        <v>8922.514914151365</v>
      </c>
      <c r="H225" s="6">
        <f t="shared" si="54"/>
        <v>-7.2462914054670655</v>
      </c>
      <c r="I225" s="6">
        <f t="shared" si="55"/>
        <v>7.84034673639643</v>
      </c>
      <c r="K225" s="6">
        <f t="shared" si="40"/>
        <v>2.020000000000001</v>
      </c>
      <c r="L225" s="6"/>
      <c r="M225" s="6"/>
      <c r="N225" s="6"/>
      <c r="O225" s="6"/>
      <c r="P225" s="6"/>
      <c r="Q225" s="6"/>
      <c r="R225" s="6"/>
    </row>
    <row r="226" spans="2:18" ht="15">
      <c r="B226" s="6">
        <f t="shared" si="48"/>
        <v>2.0300000000000007</v>
      </c>
      <c r="C226" s="6">
        <f t="shared" si="49"/>
        <v>3.0436898875371763</v>
      </c>
      <c r="D226" s="6">
        <f t="shared" si="50"/>
        <v>227.29137841137648</v>
      </c>
      <c r="E226" s="6">
        <f t="shared" si="51"/>
        <v>298705.0413277038</v>
      </c>
      <c r="F226" s="6">
        <f t="shared" si="52"/>
        <v>0.30436898875371765</v>
      </c>
      <c r="G226" s="6">
        <f t="shared" si="53"/>
        <v>10060.50413277038</v>
      </c>
      <c r="H226" s="6">
        <f t="shared" si="54"/>
        <v>-7.157066256325552</v>
      </c>
      <c r="I226" s="6">
        <f t="shared" si="55"/>
        <v>8.922514914151364</v>
      </c>
      <c r="K226" s="6">
        <f t="shared" si="40"/>
        <v>2.0300000000000007</v>
      </c>
      <c r="L226" s="6"/>
      <c r="M226" s="6"/>
      <c r="N226" s="6"/>
      <c r="O226" s="6"/>
      <c r="P226" s="6"/>
      <c r="Q226" s="6"/>
      <c r="R226" s="6"/>
    </row>
    <row r="227" spans="2:18" ht="15">
      <c r="B227" s="6">
        <f t="shared" si="48"/>
        <v>2.0400000000000005</v>
      </c>
      <c r="C227" s="6">
        <f t="shared" si="49"/>
        <v>2.9726222501805593</v>
      </c>
      <c r="D227" s="6">
        <f t="shared" si="50"/>
        <v>230.86855741142944</v>
      </c>
      <c r="E227" s="6">
        <f t="shared" si="51"/>
        <v>310659.7986305275</v>
      </c>
      <c r="F227" s="6">
        <f t="shared" si="52"/>
        <v>0.29726222501805594</v>
      </c>
      <c r="G227" s="6">
        <f t="shared" si="53"/>
        <v>11255.979863052751</v>
      </c>
      <c r="H227" s="6">
        <f t="shared" si="54"/>
        <v>-7.0564612149978485</v>
      </c>
      <c r="I227" s="6">
        <f t="shared" si="55"/>
        <v>10.06050413277038</v>
      </c>
      <c r="K227" s="6">
        <f t="shared" si="40"/>
        <v>2.0400000000000005</v>
      </c>
      <c r="L227" s="6"/>
      <c r="M227" s="6"/>
      <c r="N227" s="6"/>
      <c r="O227" s="6"/>
      <c r="P227" s="6"/>
      <c r="Q227" s="6"/>
      <c r="R227" s="6"/>
    </row>
    <row r="228" spans="2:18" ht="15">
      <c r="B228" s="6">
        <f t="shared" si="48"/>
        <v>2.0500000000000003</v>
      </c>
      <c r="C228" s="6">
        <f t="shared" si="49"/>
        <v>2.9026204370237334</v>
      </c>
      <c r="D228" s="6">
        <f t="shared" si="50"/>
        <v>234.53372834735137</v>
      </c>
      <c r="E228" s="6">
        <f t="shared" si="51"/>
        <v>323202.7520454391</v>
      </c>
      <c r="F228" s="6">
        <f t="shared" si="52"/>
        <v>0.29026204370237335</v>
      </c>
      <c r="G228" s="6">
        <f t="shared" si="53"/>
        <v>12510.275204543912</v>
      </c>
      <c r="H228" s="6">
        <f t="shared" si="54"/>
        <v>-6.943901416367321</v>
      </c>
      <c r="I228" s="6">
        <f t="shared" si="55"/>
        <v>11.255979863052751</v>
      </c>
      <c r="K228" s="6">
        <f t="shared" si="40"/>
        <v>2.0500000000000003</v>
      </c>
      <c r="L228" s="6"/>
      <c r="M228" s="6"/>
      <c r="N228" s="6"/>
      <c r="O228" s="6"/>
      <c r="P228" s="6"/>
      <c r="Q228" s="6"/>
      <c r="R228" s="6"/>
    </row>
    <row r="229" spans="2:18" ht="15">
      <c r="B229" s="6">
        <f t="shared" si="48"/>
        <v>2.06</v>
      </c>
      <c r="C229" s="6">
        <f aca="true" t="shared" si="56" ref="C229:C246">(H228*$C$20)+C228+0.5*I229*$C$20^2</f>
        <v>2.833806936620287</v>
      </c>
      <c r="D229" s="6">
        <f aca="true" t="shared" si="57" ref="D229:D246">D228*(E229/E228)^(($D$18-1)/$D$18)</f>
        <v>238.28265609221202</v>
      </c>
      <c r="E229" s="6">
        <f aca="true" t="shared" si="58" ref="E229:E246">((D228*F228^($D$18-1)*$D$17*$D$13)/(F229*F229^($D$18-1)))</f>
        <v>336342.82281261915</v>
      </c>
      <c r="F229" s="6">
        <f aca="true" t="shared" si="59" ref="F229:F246">$D$4*C229</f>
        <v>0.2833806936620287</v>
      </c>
      <c r="G229" s="6">
        <f aca="true" t="shared" si="60" ref="G229:G246">((E229-$D$9)*$D$4)-$D$6</f>
        <v>13824.282281261916</v>
      </c>
      <c r="H229" s="6">
        <f aca="true" t="shared" si="61" ref="H229:H246">(I229*$C$20)+H228</f>
        <v>-6.818798664321882</v>
      </c>
      <c r="I229" s="6">
        <f aca="true" t="shared" si="62" ref="I229:I246">G228/$D$3</f>
        <v>12.510275204543913</v>
      </c>
      <c r="K229" s="6">
        <f t="shared" si="40"/>
        <v>2.06</v>
      </c>
      <c r="L229" s="6"/>
      <c r="M229" s="6"/>
      <c r="N229" s="6"/>
      <c r="O229" s="6"/>
      <c r="P229" s="6"/>
      <c r="Q229" s="6"/>
      <c r="R229" s="6"/>
    </row>
    <row r="230" spans="2:18" ht="15">
      <c r="B230" s="6">
        <f t="shared" si="48"/>
        <v>2.07</v>
      </c>
      <c r="C230" s="6">
        <f t="shared" si="56"/>
        <v>2.7663101640911316</v>
      </c>
      <c r="D230" s="6">
        <f t="shared" si="57"/>
        <v>242.10970937376558</v>
      </c>
      <c r="E230" s="6">
        <f t="shared" si="58"/>
        <v>350083.24448435166</v>
      </c>
      <c r="F230" s="6">
        <f t="shared" si="59"/>
        <v>0.2766310164091132</v>
      </c>
      <c r="G230" s="6">
        <f t="shared" si="60"/>
        <v>15198.324448435167</v>
      </c>
      <c r="H230" s="6">
        <f t="shared" si="61"/>
        <v>-6.680555841509263</v>
      </c>
      <c r="I230" s="6">
        <f t="shared" si="62"/>
        <v>13.824282281261915</v>
      </c>
      <c r="K230" s="6">
        <f t="shared" si="40"/>
        <v>2.07</v>
      </c>
      <c r="L230" s="6"/>
      <c r="M230" s="6"/>
      <c r="N230" s="6"/>
      <c r="O230" s="6"/>
      <c r="P230" s="6"/>
      <c r="Q230" s="6"/>
      <c r="R230" s="6"/>
    </row>
    <row r="231" spans="2:18" ht="15">
      <c r="B231" s="6">
        <f t="shared" si="48"/>
        <v>2.0799999999999996</v>
      </c>
      <c r="C231" s="6">
        <f t="shared" si="56"/>
        <v>2.7002645218984607</v>
      </c>
      <c r="D231" s="6">
        <f t="shared" si="57"/>
        <v>246.00765439142518</v>
      </c>
      <c r="E231" s="6">
        <f t="shared" si="58"/>
        <v>364420.0816569866</v>
      </c>
      <c r="F231" s="6">
        <f t="shared" si="59"/>
        <v>0.27002645218984606</v>
      </c>
      <c r="G231" s="6">
        <f t="shared" si="60"/>
        <v>16632.008165698662</v>
      </c>
      <c r="H231" s="6">
        <f t="shared" si="61"/>
        <v>-6.528572597024912</v>
      </c>
      <c r="I231" s="6">
        <f t="shared" si="62"/>
        <v>15.198324448435168</v>
      </c>
      <c r="K231" s="6">
        <f aca="true" t="shared" si="63" ref="K231:K273">K230+$C$20</f>
        <v>2.0799999999999996</v>
      </c>
      <c r="L231" s="6"/>
      <c r="M231" s="6"/>
      <c r="N231" s="6"/>
      <c r="O231" s="6"/>
      <c r="P231" s="6"/>
      <c r="Q231" s="6"/>
      <c r="R231" s="6"/>
    </row>
    <row r="232" spans="2:18" ht="15">
      <c r="B232" s="6">
        <f t="shared" si="48"/>
        <v>2.0899999999999994</v>
      </c>
      <c r="C232" s="6">
        <f t="shared" si="56"/>
        <v>2.6358103963364967</v>
      </c>
      <c r="D232" s="6">
        <f t="shared" si="57"/>
        <v>249.9674359844629</v>
      </c>
      <c r="E232" s="6">
        <f t="shared" si="58"/>
        <v>379340.5418415403</v>
      </c>
      <c r="F232" s="6">
        <f t="shared" si="59"/>
        <v>0.2635810396336497</v>
      </c>
      <c r="G232" s="6">
        <f t="shared" si="60"/>
        <v>18124.054184154033</v>
      </c>
      <c r="H232" s="6">
        <f t="shared" si="61"/>
        <v>-6.362252515367925</v>
      </c>
      <c r="I232" s="6">
        <f t="shared" si="62"/>
        <v>16.63200816569866</v>
      </c>
      <c r="K232" s="6">
        <f t="shared" si="63"/>
        <v>2.0899999999999994</v>
      </c>
      <c r="L232" s="6"/>
      <c r="M232" s="6"/>
      <c r="N232" s="6"/>
      <c r="O232" s="6"/>
      <c r="P232" s="6"/>
      <c r="Q232" s="6"/>
      <c r="R232" s="6"/>
    </row>
    <row r="233" spans="2:18" ht="15">
      <c r="B233" s="6">
        <f t="shared" si="48"/>
        <v>2.099999999999999</v>
      </c>
      <c r="C233" s="6">
        <f t="shared" si="56"/>
        <v>2.573094073892025</v>
      </c>
      <c r="D233" s="6">
        <f t="shared" si="57"/>
        <v>253.9779510725732</v>
      </c>
      <c r="E233" s="6">
        <f t="shared" si="58"/>
        <v>394821.08897543704</v>
      </c>
      <c r="F233" s="6">
        <f t="shared" si="59"/>
        <v>0.25730940738920255</v>
      </c>
      <c r="G233" s="6">
        <f t="shared" si="60"/>
        <v>19672.108897543705</v>
      </c>
      <c r="H233" s="6">
        <f t="shared" si="61"/>
        <v>-6.181011973526385</v>
      </c>
      <c r="I233" s="6">
        <f t="shared" si="62"/>
        <v>18.124054184154033</v>
      </c>
      <c r="K233" s="6">
        <f t="shared" si="63"/>
        <v>2.099999999999999</v>
      </c>
      <c r="L233" s="6"/>
      <c r="M233" s="6"/>
      <c r="N233" s="6"/>
      <c r="O233" s="6"/>
      <c r="P233" s="6"/>
      <c r="Q233" s="6"/>
      <c r="R233" s="6"/>
    </row>
    <row r="234" spans="2:18" ht="15">
      <c r="B234" s="6">
        <f t="shared" si="48"/>
        <v>2.109999999999999</v>
      </c>
      <c r="C234" s="6">
        <f t="shared" si="56"/>
        <v>2.5122675596016384</v>
      </c>
      <c r="D234" s="6">
        <f t="shared" si="57"/>
        <v>258.02582131285396</v>
      </c>
      <c r="E234" s="6">
        <f t="shared" si="58"/>
        <v>410825.3841462146</v>
      </c>
      <c r="F234" s="6">
        <f t="shared" si="59"/>
        <v>0.25122675596016386</v>
      </c>
      <c r="G234" s="6">
        <f t="shared" si="60"/>
        <v>21272.53841462146</v>
      </c>
      <c r="H234" s="6">
        <f t="shared" si="61"/>
        <v>-5.984290884550948</v>
      </c>
      <c r="I234" s="6">
        <f t="shared" si="62"/>
        <v>19.672108897543705</v>
      </c>
      <c r="K234" s="6">
        <f t="shared" si="63"/>
        <v>2.109999999999999</v>
      </c>
      <c r="L234" s="6"/>
      <c r="M234" s="6"/>
      <c r="N234" s="6"/>
      <c r="O234" s="6"/>
      <c r="P234" s="6"/>
      <c r="Q234" s="6"/>
      <c r="R234" s="6"/>
    </row>
    <row r="235" spans="2:18" ht="15">
      <c r="B235" s="6">
        <f t="shared" si="48"/>
        <v>2.1199999999999988</v>
      </c>
      <c r="C235" s="6">
        <f t="shared" si="56"/>
        <v>2.45348827767686</v>
      </c>
      <c r="D235" s="6">
        <f t="shared" si="57"/>
        <v>262.09517457612463</v>
      </c>
      <c r="E235" s="6">
        <f t="shared" si="58"/>
        <v>427302.10200848465</v>
      </c>
      <c r="F235" s="6">
        <f t="shared" si="59"/>
        <v>0.245348827767686</v>
      </c>
      <c r="G235" s="6">
        <f t="shared" si="60"/>
        <v>22920.210200848465</v>
      </c>
      <c r="H235" s="6">
        <f t="shared" si="61"/>
        <v>-5.7715655004047335</v>
      </c>
      <c r="I235" s="6">
        <f t="shared" si="62"/>
        <v>21.27253841462146</v>
      </c>
      <c r="K235" s="6">
        <f t="shared" si="63"/>
        <v>2.1199999999999988</v>
      </c>
      <c r="L235" s="6"/>
      <c r="M235" s="6"/>
      <c r="N235" s="6"/>
      <c r="O235" s="6"/>
      <c r="P235" s="6"/>
      <c r="Q235" s="6"/>
      <c r="R235" s="6"/>
    </row>
    <row r="236" spans="2:18" ht="15">
      <c r="B236" s="6">
        <f t="shared" si="48"/>
        <v>2.1299999999999986</v>
      </c>
      <c r="C236" s="6">
        <f t="shared" si="56"/>
        <v>2.396918633182855</v>
      </c>
      <c r="D236" s="6">
        <f t="shared" si="57"/>
        <v>266.16744788689596</v>
      </c>
      <c r="E236" s="6">
        <f t="shared" si="58"/>
        <v>444182.7005757867</v>
      </c>
      <c r="F236" s="6">
        <f t="shared" si="59"/>
        <v>0.23969186331828551</v>
      </c>
      <c r="G236" s="6">
        <f t="shared" si="60"/>
        <v>24608.270057578673</v>
      </c>
      <c r="H236" s="6">
        <f t="shared" si="61"/>
        <v>-5.542363398396249</v>
      </c>
      <c r="I236" s="6">
        <f t="shared" si="62"/>
        <v>22.920210200848466</v>
      </c>
      <c r="K236" s="6">
        <f t="shared" si="63"/>
        <v>2.1299999999999986</v>
      </c>
      <c r="L236" s="6"/>
      <c r="M236" s="6"/>
      <c r="N236" s="6"/>
      <c r="O236" s="6"/>
      <c r="P236" s="6"/>
      <c r="Q236" s="6"/>
      <c r="R236" s="6"/>
    </row>
    <row r="237" spans="2:18" ht="15">
      <c r="B237" s="6">
        <f t="shared" si="48"/>
        <v>2.1399999999999983</v>
      </c>
      <c r="C237" s="6">
        <f t="shared" si="56"/>
        <v>2.3427254127017716</v>
      </c>
      <c r="D237" s="6">
        <f t="shared" si="57"/>
        <v>270.22122776218106</v>
      </c>
      <c r="E237" s="6">
        <f t="shared" si="58"/>
        <v>461379.2573335273</v>
      </c>
      <c r="F237" s="6">
        <f t="shared" si="59"/>
        <v>0.23427254127017716</v>
      </c>
      <c r="G237" s="6">
        <f t="shared" si="60"/>
        <v>26327.925733352735</v>
      </c>
      <c r="H237" s="6">
        <f t="shared" si="61"/>
        <v>-5.296280697820462</v>
      </c>
      <c r="I237" s="6">
        <f t="shared" si="62"/>
        <v>24.60827005757867</v>
      </c>
      <c r="K237" s="6">
        <f t="shared" si="63"/>
        <v>2.1399999999999983</v>
      </c>
      <c r="L237" s="6"/>
      <c r="M237" s="6"/>
      <c r="N237" s="6"/>
      <c r="O237" s="6"/>
      <c r="P237" s="6"/>
      <c r="Q237" s="6"/>
      <c r="R237" s="6"/>
    </row>
    <row r="238" spans="2:18" ht="15">
      <c r="B238" s="6">
        <f t="shared" si="48"/>
        <v>2.149999999999998</v>
      </c>
      <c r="C238" s="6">
        <f t="shared" si="56"/>
        <v>2.2910790020102345</v>
      </c>
      <c r="D238" s="6">
        <f t="shared" si="57"/>
        <v>274.23214718446866</v>
      </c>
      <c r="E238" s="6">
        <f t="shared" si="58"/>
        <v>478782.52464249806</v>
      </c>
      <c r="F238" s="6">
        <f t="shared" si="59"/>
        <v>0.22910790020102345</v>
      </c>
      <c r="G238" s="6">
        <f t="shared" si="60"/>
        <v>28068.25246424981</v>
      </c>
      <c r="H238" s="6">
        <f t="shared" si="61"/>
        <v>-5.0330014404869345</v>
      </c>
      <c r="I238" s="6">
        <f t="shared" si="62"/>
        <v>26.327925733352735</v>
      </c>
      <c r="K238" s="6">
        <f t="shared" si="63"/>
        <v>2.149999999999998</v>
      </c>
      <c r="L238" s="6"/>
      <c r="M238" s="6"/>
      <c r="N238" s="6"/>
      <c r="O238" s="6"/>
      <c r="P238" s="6"/>
      <c r="Q238" s="6"/>
      <c r="R238" s="6"/>
    </row>
    <row r="239" spans="2:18" ht="15">
      <c r="B239" s="6">
        <f t="shared" si="48"/>
        <v>2.159999999999998</v>
      </c>
      <c r="C239" s="6">
        <f t="shared" si="56"/>
        <v>2.2421524002285773</v>
      </c>
      <c r="D239" s="6">
        <f t="shared" si="57"/>
        <v>278.17286138162126</v>
      </c>
      <c r="E239" s="6">
        <f t="shared" si="58"/>
        <v>496260.3993435288</v>
      </c>
      <c r="F239" s="6">
        <f t="shared" si="59"/>
        <v>0.22421524002285775</v>
      </c>
      <c r="G239" s="6">
        <f t="shared" si="60"/>
        <v>29816.039934352884</v>
      </c>
      <c r="H239" s="6">
        <f t="shared" si="61"/>
        <v>-4.7523189158444366</v>
      </c>
      <c r="I239" s="6">
        <f t="shared" si="62"/>
        <v>28.06825246424981</v>
      </c>
      <c r="K239" s="6">
        <f t="shared" si="63"/>
        <v>2.159999999999998</v>
      </c>
      <c r="L239" s="6"/>
      <c r="M239" s="6"/>
      <c r="N239" s="6"/>
      <c r="O239" s="6"/>
      <c r="P239" s="6"/>
      <c r="Q239" s="6"/>
      <c r="R239" s="6"/>
    </row>
    <row r="240" spans="2:18" ht="15">
      <c r="B240" s="6">
        <f t="shared" si="48"/>
        <v>2.1699999999999977</v>
      </c>
      <c r="C240" s="6">
        <f t="shared" si="56"/>
        <v>2.1961200130668503</v>
      </c>
      <c r="D240" s="6">
        <f t="shared" si="57"/>
        <v>282.0131266441865</v>
      </c>
      <c r="E240" s="6">
        <f t="shared" si="58"/>
        <v>513657.0405373416</v>
      </c>
      <c r="F240" s="6">
        <f t="shared" si="59"/>
        <v>0.21961200130668504</v>
      </c>
      <c r="G240" s="6">
        <f t="shared" si="60"/>
        <v>31555.704053734167</v>
      </c>
      <c r="H240" s="6">
        <f t="shared" si="61"/>
        <v>-4.454158516500907</v>
      </c>
      <c r="I240" s="6">
        <f t="shared" si="62"/>
        <v>29.816039934352883</v>
      </c>
      <c r="K240" s="6">
        <f t="shared" si="63"/>
        <v>2.1699999999999977</v>
      </c>
      <c r="L240" s="6"/>
      <c r="M240" s="6"/>
      <c r="N240" s="6"/>
      <c r="O240" s="6"/>
      <c r="P240" s="6"/>
      <c r="Q240" s="6"/>
      <c r="R240" s="6"/>
    </row>
    <row r="241" spans="2:18" ht="15">
      <c r="B241" s="6">
        <f t="shared" si="48"/>
        <v>2.1799999999999975</v>
      </c>
      <c r="C241" s="6">
        <f t="shared" si="56"/>
        <v>2.153156213104528</v>
      </c>
      <c r="D241" s="6">
        <f t="shared" si="57"/>
        <v>285.7200069359396</v>
      </c>
      <c r="E241" s="6">
        <f t="shared" si="58"/>
        <v>530792.8987167622</v>
      </c>
      <c r="F241" s="6">
        <f t="shared" si="59"/>
        <v>0.2153156213104528</v>
      </c>
      <c r="G241" s="6">
        <f t="shared" si="60"/>
        <v>33269.28987167622</v>
      </c>
      <c r="H241" s="6">
        <f t="shared" si="61"/>
        <v>-4.138601475963566</v>
      </c>
      <c r="I241" s="6">
        <f t="shared" si="62"/>
        <v>31.555704053734168</v>
      </c>
      <c r="K241" s="6">
        <f t="shared" si="63"/>
        <v>2.1799999999999975</v>
      </c>
      <c r="L241" s="6"/>
      <c r="M241" s="6"/>
      <c r="N241" s="6"/>
      <c r="O241" s="6"/>
      <c r="P241" s="6"/>
      <c r="Q241" s="6"/>
      <c r="R241" s="6"/>
    </row>
    <row r="242" spans="2:18" ht="15">
      <c r="B242" s="6">
        <f t="shared" si="48"/>
        <v>2.1899999999999973</v>
      </c>
      <c r="C242" s="6">
        <f t="shared" si="56"/>
        <v>2.1134336628384762</v>
      </c>
      <c r="D242" s="6">
        <f t="shared" si="57"/>
        <v>289.2582313040037</v>
      </c>
      <c r="E242" s="6">
        <f t="shared" si="58"/>
        <v>547465.9297619241</v>
      </c>
      <c r="F242" s="6">
        <f t="shared" si="59"/>
        <v>0.21134336628384764</v>
      </c>
      <c r="G242" s="6">
        <f t="shared" si="60"/>
        <v>34936.59297619241</v>
      </c>
      <c r="H242" s="6">
        <f t="shared" si="61"/>
        <v>-3.8059085772468038</v>
      </c>
      <c r="I242" s="6">
        <f t="shared" si="62"/>
        <v>33.26928987167622</v>
      </c>
      <c r="K242" s="6">
        <f t="shared" si="63"/>
        <v>2.1899999999999973</v>
      </c>
      <c r="L242" s="6"/>
      <c r="M242" s="6"/>
      <c r="N242" s="6"/>
      <c r="O242" s="6"/>
      <c r="P242" s="6"/>
      <c r="Q242" s="6"/>
      <c r="R242" s="6"/>
    </row>
    <row r="243" spans="2:18" ht="15">
      <c r="B243" s="6">
        <f t="shared" si="48"/>
        <v>2.199999999999997</v>
      </c>
      <c r="C243" s="6">
        <f t="shared" si="56"/>
        <v>2.077121406714818</v>
      </c>
      <c r="D243" s="6">
        <f t="shared" si="57"/>
        <v>292.5907203336234</v>
      </c>
      <c r="E243" s="6">
        <f t="shared" si="58"/>
        <v>563454.2485340536</v>
      </c>
      <c r="F243" s="6">
        <f t="shared" si="59"/>
        <v>0.2077121406714818</v>
      </c>
      <c r="G243" s="6">
        <f t="shared" si="60"/>
        <v>36535.42485340536</v>
      </c>
      <c r="H243" s="6">
        <f t="shared" si="61"/>
        <v>-3.4565426474848797</v>
      </c>
      <c r="I243" s="6">
        <f t="shared" si="62"/>
        <v>34.936592976192415</v>
      </c>
      <c r="K243" s="6">
        <f t="shared" si="63"/>
        <v>2.199999999999997</v>
      </c>
      <c r="L243" s="6"/>
      <c r="M243" s="6"/>
      <c r="N243" s="6"/>
      <c r="O243" s="6"/>
      <c r="P243" s="6"/>
      <c r="Q243" s="6"/>
      <c r="R243" s="6"/>
    </row>
    <row r="244" spans="2:18" ht="15">
      <c r="B244" s="6">
        <f t="shared" si="48"/>
        <v>2.209999999999997</v>
      </c>
      <c r="C244" s="6">
        <f t="shared" si="56"/>
        <v>2.044382751482639</v>
      </c>
      <c r="D244" s="6">
        <f t="shared" si="57"/>
        <v>295.67929153848735</v>
      </c>
      <c r="E244" s="6">
        <f t="shared" si="58"/>
        <v>578520.4190830766</v>
      </c>
      <c r="F244" s="6">
        <f t="shared" si="59"/>
        <v>0.2044382751482639</v>
      </c>
      <c r="G244" s="6">
        <f t="shared" si="60"/>
        <v>38042.04190830767</v>
      </c>
      <c r="H244" s="6">
        <f t="shared" si="61"/>
        <v>-3.091188398950826</v>
      </c>
      <c r="I244" s="6">
        <f t="shared" si="62"/>
        <v>36.53542485340536</v>
      </c>
      <c r="K244" s="6">
        <f t="shared" si="63"/>
        <v>2.209999999999997</v>
      </c>
      <c r="L244" s="6"/>
      <c r="M244" s="6"/>
      <c r="N244" s="6"/>
      <c r="O244" s="6"/>
      <c r="P244" s="6"/>
      <c r="Q244" s="6"/>
      <c r="R244" s="6"/>
    </row>
    <row r="245" spans="2:18" ht="15">
      <c r="B245" s="6">
        <f t="shared" si="48"/>
        <v>2.2199999999999966</v>
      </c>
      <c r="C245" s="6">
        <f t="shared" si="56"/>
        <v>2.015372969588546</v>
      </c>
      <c r="D245" s="6">
        <f t="shared" si="57"/>
        <v>298.4855414031158</v>
      </c>
      <c r="E245" s="6">
        <f t="shared" si="58"/>
        <v>592417.4748936006</v>
      </c>
      <c r="F245" s="6">
        <f t="shared" si="59"/>
        <v>0.2015372969588546</v>
      </c>
      <c r="G245" s="6">
        <f t="shared" si="60"/>
        <v>39431.74748936006</v>
      </c>
      <c r="H245" s="6">
        <f t="shared" si="61"/>
        <v>-2.7107679798677493</v>
      </c>
      <c r="I245" s="6">
        <f t="shared" si="62"/>
        <v>38.042041908307674</v>
      </c>
      <c r="K245" s="6">
        <f t="shared" si="63"/>
        <v>2.2199999999999966</v>
      </c>
      <c r="L245" s="6"/>
      <c r="M245" s="6"/>
      <c r="N245" s="6"/>
      <c r="O245" s="6"/>
      <c r="P245" s="6"/>
      <c r="Q245" s="6"/>
      <c r="R245" s="6"/>
    </row>
    <row r="246" spans="2:18" ht="15">
      <c r="B246" s="6">
        <f t="shared" si="48"/>
        <v>2.2299999999999964</v>
      </c>
      <c r="C246" s="6">
        <f t="shared" si="56"/>
        <v>1.9902368771643364</v>
      </c>
      <c r="D246" s="6">
        <f t="shared" si="57"/>
        <v>300.9718861417005</v>
      </c>
      <c r="E246" s="6">
        <f t="shared" si="58"/>
        <v>604896.612247526</v>
      </c>
      <c r="F246" s="6">
        <f t="shared" si="59"/>
        <v>0.19902368771643364</v>
      </c>
      <c r="G246" s="6">
        <f t="shared" si="60"/>
        <v>40679.6612247526</v>
      </c>
      <c r="H246" s="6">
        <f t="shared" si="61"/>
        <v>-2.316450504974149</v>
      </c>
      <c r="I246" s="6">
        <f t="shared" si="62"/>
        <v>39.431747489360056</v>
      </c>
      <c r="K246" s="6">
        <f t="shared" si="63"/>
        <v>2.2299999999999964</v>
      </c>
      <c r="L246" s="6"/>
      <c r="M246" s="6"/>
      <c r="N246" s="6"/>
      <c r="O246" s="6"/>
      <c r="P246" s="6"/>
      <c r="Q246" s="6"/>
      <c r="R246" s="6"/>
    </row>
    <row r="247" spans="2:18" ht="15">
      <c r="B247" s="6">
        <f t="shared" si="48"/>
        <v>2.239999999999996</v>
      </c>
      <c r="C247" s="6">
        <f aca="true" t="shared" si="64" ref="C247:C262">(H246*$C$20)+C246+0.5*I247*$C$20^2</f>
        <v>1.9691063551758325</v>
      </c>
      <c r="D247" s="6">
        <f aca="true" t="shared" si="65" ref="D247:D262">D246*(E247/E246)^(($D$18-1)/$D$18)</f>
        <v>303.1027251997242</v>
      </c>
      <c r="E247" s="6">
        <f aca="true" t="shared" si="66" ref="E247:E262">((D246*F246^($D$18-1)*$D$17*$D$13)/(F247*F247^($D$18-1)))</f>
        <v>615716.3109103034</v>
      </c>
      <c r="F247" s="6">
        <f aca="true" t="shared" si="67" ref="F247:F262">$D$4*C247</f>
        <v>0.19691063551758325</v>
      </c>
      <c r="G247" s="6">
        <f aca="true" t="shared" si="68" ref="G247:G262">((E247-$D$9)*$D$4)-$D$6</f>
        <v>41761.631091030344</v>
      </c>
      <c r="H247" s="6">
        <f aca="true" t="shared" si="69" ref="H247:H262">(I247*$C$20)+H246</f>
        <v>-1.909653892726623</v>
      </c>
      <c r="I247" s="6">
        <f aca="true" t="shared" si="70" ref="I247:I262">G246/$D$3</f>
        <v>40.6796612247526</v>
      </c>
      <c r="K247" s="6">
        <f t="shared" si="63"/>
        <v>2.239999999999996</v>
      </c>
      <c r="L247" s="6"/>
      <c r="M247" s="6"/>
      <c r="N247" s="6"/>
      <c r="O247" s="6"/>
      <c r="P247" s="6"/>
      <c r="Q247" s="6"/>
      <c r="R247" s="6"/>
    </row>
    <row r="248" spans="2:18" ht="15">
      <c r="B248" s="6">
        <f t="shared" si="48"/>
        <v>2.249999999999996</v>
      </c>
      <c r="C248" s="6">
        <f t="shared" si="64"/>
        <v>1.9520978978031178</v>
      </c>
      <c r="D248" s="6">
        <f t="shared" si="65"/>
        <v>304.8456730110603</v>
      </c>
      <c r="E248" s="6">
        <f t="shared" si="66"/>
        <v>624652.4282498994</v>
      </c>
      <c r="F248" s="6">
        <f t="shared" si="67"/>
        <v>0.19520978978031178</v>
      </c>
      <c r="G248" s="6">
        <f t="shared" si="68"/>
        <v>42655.242824989946</v>
      </c>
      <c r="H248" s="6">
        <f t="shared" si="69"/>
        <v>-1.4920375818163194</v>
      </c>
      <c r="I248" s="6">
        <f t="shared" si="70"/>
        <v>41.761631091030345</v>
      </c>
      <c r="K248" s="6">
        <f t="shared" si="63"/>
        <v>2.249999999999996</v>
      </c>
      <c r="L248" s="6"/>
      <c r="M248" s="6"/>
      <c r="N248" s="6"/>
      <c r="O248" s="6"/>
      <c r="P248" s="6"/>
      <c r="Q248" s="6"/>
      <c r="R248" s="6"/>
    </row>
    <row r="249" spans="2:18" ht="15">
      <c r="B249" s="6">
        <f t="shared" si="48"/>
        <v>2.259999999999996</v>
      </c>
      <c r="C249" s="6">
        <f t="shared" si="64"/>
        <v>1.939310284126204</v>
      </c>
      <c r="D249" s="6">
        <f t="shared" si="65"/>
        <v>306.17278814659386</v>
      </c>
      <c r="E249" s="6">
        <f t="shared" si="66"/>
        <v>631508.6155169777</v>
      </c>
      <c r="F249" s="6">
        <f t="shared" si="67"/>
        <v>0.19393102841262042</v>
      </c>
      <c r="G249" s="6">
        <f t="shared" si="68"/>
        <v>43340.86155169777</v>
      </c>
      <c r="H249" s="6">
        <f t="shared" si="69"/>
        <v>-1.0654851535664198</v>
      </c>
      <c r="I249" s="6">
        <f t="shared" si="70"/>
        <v>42.65524282498995</v>
      </c>
      <c r="K249" s="6">
        <f t="shared" si="63"/>
        <v>2.259999999999996</v>
      </c>
      <c r="L249" s="6"/>
      <c r="M249" s="6"/>
      <c r="N249" s="6"/>
      <c r="O249" s="6"/>
      <c r="P249" s="6"/>
      <c r="Q249" s="6"/>
      <c r="R249" s="6"/>
    </row>
    <row r="250" spans="2:18" ht="15">
      <c r="B250" s="6">
        <f t="shared" si="48"/>
        <v>2.2699999999999956</v>
      </c>
      <c r="C250" s="6">
        <f t="shared" si="64"/>
        <v>1.9308224756681247</v>
      </c>
      <c r="D250" s="6">
        <f t="shared" si="65"/>
        <v>307.0617177172493</v>
      </c>
      <c r="E250" s="6">
        <f t="shared" si="66"/>
        <v>636126.2551825155</v>
      </c>
      <c r="F250" s="6">
        <f t="shared" si="67"/>
        <v>0.19308224756681247</v>
      </c>
      <c r="G250" s="6">
        <f t="shared" si="68"/>
        <v>43802.62551825155</v>
      </c>
      <c r="H250" s="6">
        <f t="shared" si="69"/>
        <v>-0.6320765380494421</v>
      </c>
      <c r="I250" s="6">
        <f t="shared" si="70"/>
        <v>43.34086155169777</v>
      </c>
      <c r="K250" s="6">
        <f t="shared" si="63"/>
        <v>2.2699999999999956</v>
      </c>
      <c r="L250" s="6"/>
      <c r="M250" s="6"/>
      <c r="N250" s="6"/>
      <c r="O250" s="6"/>
      <c r="P250" s="6"/>
      <c r="Q250" s="6"/>
      <c r="R250" s="6"/>
    </row>
    <row r="251" spans="2:18" ht="15">
      <c r="B251" s="6">
        <f t="shared" si="48"/>
        <v>2.2799999999999954</v>
      </c>
      <c r="C251" s="6">
        <f t="shared" si="64"/>
        <v>1.9266918415635428</v>
      </c>
      <c r="D251" s="6">
        <f t="shared" si="65"/>
        <v>307.49667148265377</v>
      </c>
      <c r="E251" s="6">
        <f t="shared" si="66"/>
        <v>638393.052483401</v>
      </c>
      <c r="F251" s="6">
        <f t="shared" si="67"/>
        <v>0.19266918415635428</v>
      </c>
      <c r="G251" s="6">
        <f t="shared" si="68"/>
        <v>44029.305248340104</v>
      </c>
      <c r="H251" s="6">
        <f t="shared" si="69"/>
        <v>-0.19405028286692655</v>
      </c>
      <c r="I251" s="6">
        <f t="shared" si="70"/>
        <v>43.80262551825155</v>
      </c>
      <c r="K251" s="6">
        <f t="shared" si="63"/>
        <v>2.2799999999999954</v>
      </c>
      <c r="L251" s="6"/>
      <c r="M251" s="6"/>
      <c r="N251" s="6"/>
      <c r="O251" s="6"/>
      <c r="P251" s="6"/>
      <c r="Q251" s="6"/>
      <c r="R251" s="6"/>
    </row>
    <row r="252" spans="2:18" ht="15">
      <c r="B252" s="6">
        <f t="shared" si="48"/>
        <v>2.289999999999995</v>
      </c>
      <c r="C252" s="6">
        <f t="shared" si="64"/>
        <v>1.9269528039972905</v>
      </c>
      <c r="D252" s="6">
        <f t="shared" si="65"/>
        <v>307.46914644153634</v>
      </c>
      <c r="E252" s="6">
        <f t="shared" si="66"/>
        <v>638249.459568951</v>
      </c>
      <c r="F252" s="6">
        <f t="shared" si="67"/>
        <v>0.19269528039972905</v>
      </c>
      <c r="G252" s="6">
        <f t="shared" si="68"/>
        <v>44014.945956895106</v>
      </c>
      <c r="H252" s="6">
        <f t="shared" si="69"/>
        <v>0.24624276961647446</v>
      </c>
      <c r="I252" s="6">
        <f t="shared" si="70"/>
        <v>44.0293052483401</v>
      </c>
      <c r="K252" s="6">
        <f t="shared" si="63"/>
        <v>2.289999999999995</v>
      </c>
      <c r="L252" s="6"/>
      <c r="M252" s="6"/>
      <c r="N252" s="6"/>
      <c r="O252" s="6"/>
      <c r="P252" s="6"/>
      <c r="Q252" s="6"/>
      <c r="R252" s="6"/>
    </row>
    <row r="253" spans="2:18" ht="15">
      <c r="B253" s="6">
        <f t="shared" si="48"/>
        <v>2.299999999999995</v>
      </c>
      <c r="C253" s="6">
        <f t="shared" si="64"/>
        <v>1.9316159789912999</v>
      </c>
      <c r="D253" s="6">
        <f t="shared" si="65"/>
        <v>306.978339125758</v>
      </c>
      <c r="E253" s="6">
        <f t="shared" si="66"/>
        <v>635692.2752027839</v>
      </c>
      <c r="F253" s="6">
        <f t="shared" si="67"/>
        <v>0.19316159789913</v>
      </c>
      <c r="G253" s="6">
        <f t="shared" si="68"/>
        <v>43759.22752027839</v>
      </c>
      <c r="H253" s="6">
        <f t="shared" si="69"/>
        <v>0.6863922291854255</v>
      </c>
      <c r="I253" s="6">
        <f t="shared" si="70"/>
        <v>44.014945956895104</v>
      </c>
      <c r="K253" s="6">
        <f t="shared" si="63"/>
        <v>2.299999999999995</v>
      </c>
      <c r="L253" s="6"/>
      <c r="M253" s="6"/>
      <c r="N253" s="6"/>
      <c r="O253" s="6"/>
      <c r="P253" s="6"/>
      <c r="Q253" s="6"/>
      <c r="R253" s="6"/>
    </row>
    <row r="254" spans="2:18" ht="15">
      <c r="B254" s="6">
        <f t="shared" si="48"/>
        <v>2.3099999999999947</v>
      </c>
      <c r="C254" s="6">
        <f t="shared" si="64"/>
        <v>1.940667862659168</v>
      </c>
      <c r="D254" s="6">
        <f t="shared" si="65"/>
        <v>306.0312079462365</v>
      </c>
      <c r="E254" s="6">
        <f t="shared" si="66"/>
        <v>630775.0312861932</v>
      </c>
      <c r="F254" s="6">
        <f t="shared" si="67"/>
        <v>0.1940667862659168</v>
      </c>
      <c r="G254" s="6">
        <f t="shared" si="68"/>
        <v>43267.50312861932</v>
      </c>
      <c r="H254" s="6">
        <f t="shared" si="69"/>
        <v>1.1239845043882095</v>
      </c>
      <c r="I254" s="6">
        <f t="shared" si="70"/>
        <v>43.759227520278394</v>
      </c>
      <c r="K254" s="6">
        <f t="shared" si="63"/>
        <v>2.3099999999999947</v>
      </c>
      <c r="L254" s="6"/>
      <c r="M254" s="6"/>
      <c r="N254" s="6"/>
      <c r="O254" s="6"/>
      <c r="P254" s="6"/>
      <c r="Q254" s="6"/>
      <c r="R254" s="6"/>
    </row>
    <row r="255" spans="2:18" ht="15">
      <c r="B255" s="6">
        <f t="shared" si="48"/>
        <v>2.3199999999999945</v>
      </c>
      <c r="C255" s="6">
        <f t="shared" si="64"/>
        <v>1.9540710828594812</v>
      </c>
      <c r="D255" s="6">
        <f t="shared" si="65"/>
        <v>304.64217857685077</v>
      </c>
      <c r="E255" s="6">
        <f t="shared" si="66"/>
        <v>623605.1108868651</v>
      </c>
      <c r="F255" s="6">
        <f t="shared" si="67"/>
        <v>0.19540710828594812</v>
      </c>
      <c r="G255" s="6">
        <f t="shared" si="68"/>
        <v>42550.51108868651</v>
      </c>
      <c r="H255" s="6">
        <f t="shared" si="69"/>
        <v>1.5566595356744026</v>
      </c>
      <c r="I255" s="6">
        <f t="shared" si="70"/>
        <v>43.26750312861932</v>
      </c>
      <c r="K255" s="6">
        <f t="shared" si="63"/>
        <v>2.3199999999999945</v>
      </c>
      <c r="L255" s="6"/>
      <c r="M255" s="6"/>
      <c r="N255" s="6"/>
      <c r="O255" s="6"/>
      <c r="P255" s="6"/>
      <c r="Q255" s="6"/>
      <c r="R255" s="6"/>
    </row>
    <row r="256" spans="2:18" ht="15">
      <c r="B256" s="6">
        <f t="shared" si="48"/>
        <v>2.3299999999999943</v>
      </c>
      <c r="C256" s="6">
        <f t="shared" si="64"/>
        <v>1.9717652037706597</v>
      </c>
      <c r="D256" s="6">
        <f t="shared" si="65"/>
        <v>302.8325171723891</v>
      </c>
      <c r="E256" s="6">
        <f t="shared" si="66"/>
        <v>614337.8868706564</v>
      </c>
      <c r="F256" s="6">
        <f t="shared" si="67"/>
        <v>0.19717652037706598</v>
      </c>
      <c r="G256" s="6">
        <f t="shared" si="68"/>
        <v>41623.788687065644</v>
      </c>
      <c r="H256" s="6">
        <f t="shared" si="69"/>
        <v>1.9821646465612677</v>
      </c>
      <c r="I256" s="6">
        <f t="shared" si="70"/>
        <v>42.550511088686505</v>
      </c>
      <c r="K256" s="6">
        <f t="shared" si="63"/>
        <v>2.3299999999999943</v>
      </c>
      <c r="L256" s="6"/>
      <c r="M256" s="6"/>
      <c r="N256" s="6"/>
      <c r="O256" s="6"/>
      <c r="P256" s="6"/>
      <c r="Q256" s="6"/>
      <c r="R256" s="6"/>
    </row>
    <row r="257" spans="2:18" ht="15">
      <c r="B257" s="6">
        <f t="shared" si="48"/>
        <v>2.339999999999994</v>
      </c>
      <c r="C257" s="6">
        <f t="shared" si="64"/>
        <v>1.9936680396706257</v>
      </c>
      <c r="D257" s="6">
        <f t="shared" si="65"/>
        <v>300.6294245844092</v>
      </c>
      <c r="E257" s="6">
        <f t="shared" si="66"/>
        <v>603168.4685762958</v>
      </c>
      <c r="F257" s="6">
        <f t="shared" si="67"/>
        <v>0.19936680396706258</v>
      </c>
      <c r="G257" s="6">
        <f t="shared" si="68"/>
        <v>40506.84685762958</v>
      </c>
      <c r="H257" s="6">
        <f t="shared" si="69"/>
        <v>2.3984025334319243</v>
      </c>
      <c r="I257" s="6">
        <f t="shared" si="70"/>
        <v>41.62378868706564</v>
      </c>
      <c r="K257" s="6">
        <f t="shared" si="63"/>
        <v>2.339999999999994</v>
      </c>
      <c r="L257" s="6"/>
      <c r="M257" s="6"/>
      <c r="N257" s="6"/>
      <c r="O257" s="6"/>
      <c r="P257" s="6"/>
      <c r="Q257" s="6"/>
      <c r="R257" s="6"/>
    </row>
    <row r="258" spans="2:18" ht="15">
      <c r="B258" s="6">
        <f t="shared" si="48"/>
        <v>2.349999999999994</v>
      </c>
      <c r="C258" s="6">
        <f t="shared" si="64"/>
        <v>2.0196774073478263</v>
      </c>
      <c r="D258" s="6">
        <f t="shared" si="65"/>
        <v>298.06492575637327</v>
      </c>
      <c r="E258" s="6">
        <f t="shared" si="66"/>
        <v>590321.8497607148</v>
      </c>
      <c r="F258" s="6">
        <f t="shared" si="67"/>
        <v>0.20196774073478263</v>
      </c>
      <c r="G258" s="6">
        <f t="shared" si="68"/>
        <v>39222.18497607148</v>
      </c>
      <c r="H258" s="6">
        <f t="shared" si="69"/>
        <v>2.8034710020082203</v>
      </c>
      <c r="I258" s="6">
        <f t="shared" si="70"/>
        <v>40.506846857629576</v>
      </c>
      <c r="K258" s="6">
        <f t="shared" si="63"/>
        <v>2.349999999999994</v>
      </c>
      <c r="L258" s="6"/>
      <c r="M258" s="6"/>
      <c r="N258" s="6"/>
      <c r="O258" s="6"/>
      <c r="P258" s="6"/>
      <c r="Q258" s="6"/>
      <c r="R258" s="6"/>
    </row>
    <row r="259" spans="2:18" ht="15">
      <c r="B259" s="6">
        <f t="shared" si="48"/>
        <v>2.3599999999999937</v>
      </c>
      <c r="C259" s="6">
        <f t="shared" si="64"/>
        <v>2.049673226616712</v>
      </c>
      <c r="D259" s="6">
        <f t="shared" si="65"/>
        <v>295.1746397268296</v>
      </c>
      <c r="E259" s="6">
        <f t="shared" si="66"/>
        <v>576042.3386396258</v>
      </c>
      <c r="F259" s="6">
        <f t="shared" si="67"/>
        <v>0.2049673226616712</v>
      </c>
      <c r="G259" s="6">
        <f t="shared" si="68"/>
        <v>37794.23386396258</v>
      </c>
      <c r="H259" s="6">
        <f t="shared" si="69"/>
        <v>3.195692851768935</v>
      </c>
      <c r="I259" s="6">
        <f t="shared" si="70"/>
        <v>39.22218497607148</v>
      </c>
      <c r="K259" s="6">
        <f t="shared" si="63"/>
        <v>2.3599999999999937</v>
      </c>
      <c r="L259" s="6"/>
      <c r="M259" s="6"/>
      <c r="N259" s="6"/>
      <c r="O259" s="6"/>
      <c r="P259" s="6"/>
      <c r="Q259" s="6"/>
      <c r="R259" s="6"/>
    </row>
    <row r="260" spans="2:18" ht="15">
      <c r="B260" s="6">
        <f t="shared" si="48"/>
        <v>2.3699999999999934</v>
      </c>
      <c r="C260" s="6">
        <f t="shared" si="64"/>
        <v>2.0835198668275994</v>
      </c>
      <c r="D260" s="6">
        <f t="shared" si="65"/>
        <v>291.99651658648855</v>
      </c>
      <c r="E260" s="6">
        <f t="shared" si="66"/>
        <v>560583.1194325727</v>
      </c>
      <c r="F260" s="6">
        <f t="shared" si="67"/>
        <v>0.20835198668275995</v>
      </c>
      <c r="G260" s="6">
        <f t="shared" si="68"/>
        <v>36248.31194325728</v>
      </c>
      <c r="H260" s="6">
        <f t="shared" si="69"/>
        <v>3.573635190408561</v>
      </c>
      <c r="I260" s="6">
        <f t="shared" si="70"/>
        <v>37.79423386396258</v>
      </c>
      <c r="K260" s="6">
        <f t="shared" si="63"/>
        <v>2.3699999999999934</v>
      </c>
      <c r="L260" s="6"/>
      <c r="M260" s="6"/>
      <c r="N260" s="6"/>
      <c r="O260" s="6"/>
      <c r="P260" s="6"/>
      <c r="Q260" s="6"/>
      <c r="R260" s="6"/>
    </row>
    <row r="261" spans="2:18" ht="15">
      <c r="B261" s="6">
        <f t="shared" si="48"/>
        <v>2.3799999999999932</v>
      </c>
      <c r="C261" s="6">
        <f t="shared" si="64"/>
        <v>2.121068634328848</v>
      </c>
      <c r="D261" s="6">
        <f t="shared" si="65"/>
        <v>288.56961951641455</v>
      </c>
      <c r="E261" s="6">
        <f t="shared" si="66"/>
        <v>544196.6654845646</v>
      </c>
      <c r="F261" s="6">
        <f t="shared" si="67"/>
        <v>0.2121068634328848</v>
      </c>
      <c r="G261" s="6">
        <f t="shared" si="68"/>
        <v>34609.666548456466</v>
      </c>
      <c r="H261" s="6">
        <f t="shared" si="69"/>
        <v>3.9361183098411336</v>
      </c>
      <c r="I261" s="6">
        <f t="shared" si="70"/>
        <v>36.24831194325728</v>
      </c>
      <c r="K261" s="6">
        <f t="shared" si="63"/>
        <v>2.3799999999999932</v>
      </c>
      <c r="L261" s="6"/>
      <c r="M261" s="6"/>
      <c r="N261" s="6"/>
      <c r="O261" s="6"/>
      <c r="P261" s="6"/>
      <c r="Q261" s="6"/>
      <c r="R261" s="6"/>
    </row>
    <row r="262" spans="2:18" ht="15">
      <c r="B262" s="6">
        <f t="shared" si="48"/>
        <v>2.389999999999993</v>
      </c>
      <c r="C262" s="6">
        <f t="shared" si="64"/>
        <v>2.162160300754682</v>
      </c>
      <c r="D262" s="6">
        <f t="shared" si="65"/>
        <v>284.9330151395738</v>
      </c>
      <c r="E262" s="6">
        <f t="shared" si="66"/>
        <v>527126.5318119487</v>
      </c>
      <c r="F262" s="6">
        <f t="shared" si="67"/>
        <v>0.21621603007546822</v>
      </c>
      <c r="G262" s="6">
        <f t="shared" si="68"/>
        <v>32902.65318119488</v>
      </c>
      <c r="H262" s="6">
        <f t="shared" si="69"/>
        <v>4.282214975325698</v>
      </c>
      <c r="I262" s="6">
        <f t="shared" si="70"/>
        <v>34.60966654845647</v>
      </c>
      <c r="K262" s="6">
        <f t="shared" si="63"/>
        <v>2.389999999999993</v>
      </c>
      <c r="L262" s="6"/>
      <c r="M262" s="6"/>
      <c r="N262" s="6"/>
      <c r="O262" s="6"/>
      <c r="P262" s="6"/>
      <c r="Q262" s="6"/>
      <c r="R262" s="6"/>
    </row>
    <row r="263" spans="2:18" ht="15">
      <c r="B263" s="6">
        <f t="shared" si="48"/>
        <v>2.399999999999993</v>
      </c>
      <c r="C263" s="6">
        <f aca="true" t="shared" si="71" ref="C263:C273">(H262*$C$20)+C262+0.5*I263*$C$20^2</f>
        <v>2.206627583166999</v>
      </c>
      <c r="D263" s="6">
        <f aca="true" t="shared" si="72" ref="D263:D273">D262*(E263/E262)^(($D$18-1)/$D$18)</f>
        <v>281.12481688713126</v>
      </c>
      <c r="E263" s="6">
        <f aca="true" t="shared" si="73" ref="E263:E273">((D262*F262^($D$18-1)*$D$17*$D$13)/(F263*F263^($D$18-1)))</f>
        <v>509600.8389121195</v>
      </c>
      <c r="F263" s="6">
        <f aca="true" t="shared" si="74" ref="F263:F273">$D$4*C263</f>
        <v>0.2206627583166999</v>
      </c>
      <c r="G263" s="6">
        <f aca="true" t="shared" si="75" ref="G263:G273">((E263-$D$9)*$D$4)-$D$6</f>
        <v>31150.08389121195</v>
      </c>
      <c r="H263" s="6">
        <f aca="true" t="shared" si="76" ref="H263:H273">(I263*$C$20)+H262</f>
        <v>4.611241507137647</v>
      </c>
      <c r="I263" s="6">
        <f aca="true" t="shared" si="77" ref="I263:I273">G262/$D$3</f>
        <v>32.90265318119488</v>
      </c>
      <c r="K263" s="6">
        <f t="shared" si="63"/>
        <v>2.399999999999993</v>
      </c>
      <c r="L263" s="6"/>
      <c r="M263" s="6"/>
      <c r="N263" s="6"/>
      <c r="O263" s="6"/>
      <c r="P263" s="6"/>
      <c r="Q263" s="6"/>
      <c r="R263" s="6"/>
    </row>
    <row r="264" spans="2:18" ht="15">
      <c r="B264" s="6">
        <f t="shared" si="48"/>
        <v>2.4099999999999926</v>
      </c>
      <c r="C264" s="6">
        <f t="shared" si="71"/>
        <v>2.254297502432936</v>
      </c>
      <c r="D264" s="6">
        <f t="shared" si="72"/>
        <v>277.1814068693166</v>
      </c>
      <c r="E264" s="6">
        <f t="shared" si="73"/>
        <v>491827.5543847615</v>
      </c>
      <c r="F264" s="6">
        <f t="shared" si="74"/>
        <v>0.2254297502432936</v>
      </c>
      <c r="G264" s="6">
        <f t="shared" si="75"/>
        <v>29372.755438476153</v>
      </c>
      <c r="H264" s="6">
        <f t="shared" si="76"/>
        <v>4.922742346049767</v>
      </c>
      <c r="I264" s="6">
        <f t="shared" si="77"/>
        <v>31.15008389121195</v>
      </c>
      <c r="K264" s="6">
        <f t="shared" si="63"/>
        <v>2.4099999999999926</v>
      </c>
      <c r="L264" s="6"/>
      <c r="M264" s="6"/>
      <c r="N264" s="6"/>
      <c r="O264" s="6"/>
      <c r="P264" s="6"/>
      <c r="Q264" s="6"/>
      <c r="R264" s="6"/>
    </row>
    <row r="265" spans="2:18" ht="15">
      <c r="B265" s="6">
        <f t="shared" si="48"/>
        <v>2.4199999999999924</v>
      </c>
      <c r="C265" s="6">
        <f t="shared" si="71"/>
        <v>2.304993563665357</v>
      </c>
      <c r="D265" s="6">
        <f t="shared" si="72"/>
        <v>273.13684422614784</v>
      </c>
      <c r="E265" s="6">
        <f t="shared" si="73"/>
        <v>473991.50875165284</v>
      </c>
      <c r="F265" s="6">
        <f t="shared" si="74"/>
        <v>0.23049935636653573</v>
      </c>
      <c r="G265" s="6">
        <f t="shared" si="75"/>
        <v>27589.150875165287</v>
      </c>
      <c r="H265" s="6">
        <f t="shared" si="76"/>
        <v>5.216469900434529</v>
      </c>
      <c r="I265" s="6">
        <f t="shared" si="77"/>
        <v>29.372755438476155</v>
      </c>
      <c r="K265" s="6">
        <f t="shared" si="63"/>
        <v>2.4199999999999924</v>
      </c>
      <c r="L265" s="6"/>
      <c r="M265" s="6"/>
      <c r="N265" s="6"/>
      <c r="O265" s="6"/>
      <c r="P265" s="6"/>
      <c r="Q265" s="6"/>
      <c r="R265" s="6"/>
    </row>
    <row r="266" spans="2:18" ht="15">
      <c r="B266" s="6">
        <f t="shared" si="48"/>
        <v>2.429999999999992</v>
      </c>
      <c r="C266" s="6">
        <f t="shared" si="71"/>
        <v>2.358537720213461</v>
      </c>
      <c r="D266" s="6">
        <f t="shared" si="72"/>
        <v>269.0224536673375</v>
      </c>
      <c r="E266" s="6">
        <f t="shared" si="73"/>
        <v>456252.95938534243</v>
      </c>
      <c r="F266" s="6">
        <f t="shared" si="74"/>
        <v>0.2358537720213461</v>
      </c>
      <c r="G266" s="6">
        <f t="shared" si="75"/>
        <v>25815.295938534247</v>
      </c>
      <c r="H266" s="6">
        <f t="shared" si="76"/>
        <v>5.492361409186182</v>
      </c>
      <c r="I266" s="6">
        <f t="shared" si="77"/>
        <v>27.589150875165288</v>
      </c>
      <c r="K266" s="6">
        <f t="shared" si="63"/>
        <v>2.429999999999992</v>
      </c>
      <c r="L266" s="6"/>
      <c r="M266" s="6"/>
      <c r="N266" s="6"/>
      <c r="O266" s="6"/>
      <c r="P266" s="6"/>
      <c r="Q266" s="6"/>
      <c r="R266" s="6"/>
    </row>
    <row r="267" spans="2:18" ht="15">
      <c r="B267" s="6">
        <f t="shared" si="48"/>
        <v>2.439999999999992</v>
      </c>
      <c r="C267" s="6">
        <f t="shared" si="71"/>
        <v>2.4147520991022495</v>
      </c>
      <c r="D267" s="6">
        <f t="shared" si="72"/>
        <v>264.8665775985502</v>
      </c>
      <c r="E267" s="6">
        <f t="shared" si="73"/>
        <v>438747.4435939352</v>
      </c>
      <c r="F267" s="6">
        <f t="shared" si="74"/>
        <v>0.24147520991022497</v>
      </c>
      <c r="G267" s="6">
        <f t="shared" si="75"/>
        <v>24064.744359393524</v>
      </c>
      <c r="H267" s="6">
        <f t="shared" si="76"/>
        <v>5.750514368571524</v>
      </c>
      <c r="I267" s="6">
        <f t="shared" si="77"/>
        <v>25.81529593853425</v>
      </c>
      <c r="K267" s="6">
        <f t="shared" si="63"/>
        <v>2.439999999999992</v>
      </c>
      <c r="L267" s="6"/>
      <c r="M267" s="6"/>
      <c r="N267" s="6"/>
      <c r="O267" s="6"/>
      <c r="P267" s="6"/>
      <c r="Q267" s="6"/>
      <c r="R267" s="6"/>
    </row>
    <row r="268" spans="2:18" ht="15">
      <c r="B268" s="6">
        <f t="shared" si="48"/>
        <v>2.4499999999999917</v>
      </c>
      <c r="C268" s="6">
        <f t="shared" si="71"/>
        <v>2.4734604800059343</v>
      </c>
      <c r="D268" s="6">
        <f t="shared" si="72"/>
        <v>260.6944688733825</v>
      </c>
      <c r="E268" s="6">
        <f t="shared" si="73"/>
        <v>421586.6329471446</v>
      </c>
      <c r="F268" s="6">
        <f t="shared" si="74"/>
        <v>0.24734604800059345</v>
      </c>
      <c r="G268" s="6">
        <f t="shared" si="75"/>
        <v>22348.663294714464</v>
      </c>
      <c r="H268" s="6">
        <f t="shared" si="76"/>
        <v>5.991161812165459</v>
      </c>
      <c r="I268" s="6">
        <f t="shared" si="77"/>
        <v>24.064744359393526</v>
      </c>
      <c r="K268" s="6">
        <f t="shared" si="63"/>
        <v>2.4499999999999917</v>
      </c>
      <c r="L268" s="6"/>
      <c r="M268" s="6"/>
      <c r="N268" s="6"/>
      <c r="O268" s="6"/>
      <c r="P268" s="6"/>
      <c r="Q268" s="6"/>
      <c r="R268" s="6"/>
    </row>
    <row r="269" spans="2:18" ht="15">
      <c r="B269" s="6">
        <f t="shared" si="48"/>
        <v>2.4599999999999915</v>
      </c>
      <c r="C269" s="6">
        <f t="shared" si="71"/>
        <v>2.534489531292325</v>
      </c>
      <c r="D269" s="6">
        <f t="shared" si="72"/>
        <v>256.5282983229371</v>
      </c>
      <c r="E269" s="6">
        <f t="shared" si="73"/>
        <v>404859.90595847444</v>
      </c>
      <c r="F269" s="6">
        <f t="shared" si="74"/>
        <v>0.2534489531292325</v>
      </c>
      <c r="G269" s="6">
        <f t="shared" si="75"/>
        <v>20675.990595847445</v>
      </c>
      <c r="H269" s="6">
        <f t="shared" si="76"/>
        <v>6.214648445112604</v>
      </c>
      <c r="I269" s="6">
        <f t="shared" si="77"/>
        <v>22.348663294714463</v>
      </c>
      <c r="K269" s="6">
        <f t="shared" si="63"/>
        <v>2.4599999999999915</v>
      </c>
      <c r="L269" s="6"/>
      <c r="M269" s="6"/>
      <c r="N269" s="6"/>
      <c r="O269" s="6"/>
      <c r="P269" s="6"/>
      <c r="Q269" s="6"/>
      <c r="R269" s="6"/>
    </row>
    <row r="270" spans="2:18" ht="15">
      <c r="B270" s="6">
        <f t="shared" si="48"/>
        <v>2.4699999999999913</v>
      </c>
      <c r="C270" s="6">
        <f t="shared" si="71"/>
        <v>2.5976698152732434</v>
      </c>
      <c r="D270" s="6">
        <f t="shared" si="72"/>
        <v>252.38725105625304</v>
      </c>
      <c r="E270" s="6">
        <f t="shared" si="73"/>
        <v>388636.3841506238</v>
      </c>
      <c r="F270" s="6">
        <f t="shared" si="74"/>
        <v>0.25976698152732436</v>
      </c>
      <c r="G270" s="6">
        <f t="shared" si="75"/>
        <v>19053.63841506238</v>
      </c>
      <c r="H270" s="6">
        <f t="shared" si="76"/>
        <v>6.421408351071078</v>
      </c>
      <c r="I270" s="6">
        <f t="shared" si="77"/>
        <v>20.675990595847445</v>
      </c>
      <c r="K270" s="6">
        <f t="shared" si="63"/>
        <v>2.4699999999999913</v>
      </c>
      <c r="L270" s="6"/>
      <c r="M270" s="6"/>
      <c r="N270" s="6"/>
      <c r="O270" s="6"/>
      <c r="P270" s="6"/>
      <c r="Q270" s="6"/>
      <c r="R270" s="6"/>
    </row>
    <row r="271" spans="2:18" ht="15">
      <c r="B271" s="6">
        <f t="shared" si="48"/>
        <v>2.479999999999991</v>
      </c>
      <c r="C271" s="6">
        <f t="shared" si="71"/>
        <v>2.6628365807047074</v>
      </c>
      <c r="D271" s="6">
        <f t="shared" si="72"/>
        <v>248.28768728486475</v>
      </c>
      <c r="E271" s="6">
        <f t="shared" si="73"/>
        <v>372967.21711575193</v>
      </c>
      <c r="F271" s="6">
        <f t="shared" si="74"/>
        <v>0.2662836580704708</v>
      </c>
      <c r="G271" s="6">
        <f t="shared" si="75"/>
        <v>17486.721711575196</v>
      </c>
      <c r="H271" s="6">
        <f t="shared" si="76"/>
        <v>6.6119447352217025</v>
      </c>
      <c r="I271" s="6">
        <f t="shared" si="77"/>
        <v>19.05363841506238</v>
      </c>
      <c r="K271" s="6">
        <f t="shared" si="63"/>
        <v>2.479999999999991</v>
      </c>
      <c r="L271" s="6"/>
      <c r="M271" s="6"/>
      <c r="N271" s="6"/>
      <c r="O271" s="6"/>
      <c r="P271" s="6"/>
      <c r="Q271" s="6"/>
      <c r="R271" s="6"/>
    </row>
    <row r="272" spans="2:18" ht="15">
      <c r="B272" s="6">
        <f t="shared" si="48"/>
        <v>2.489999999999991</v>
      </c>
      <c r="C272" s="6">
        <f t="shared" si="71"/>
        <v>2.7298303641425035</v>
      </c>
      <c r="D272" s="6">
        <f t="shared" si="72"/>
        <v>244.24334635430492</v>
      </c>
      <c r="E272" s="6">
        <f t="shared" si="73"/>
        <v>357887.9472696127</v>
      </c>
      <c r="F272" s="6">
        <f t="shared" si="74"/>
        <v>0.27298303641425037</v>
      </c>
      <c r="G272" s="6">
        <f t="shared" si="75"/>
        <v>15978.79472696127</v>
      </c>
      <c r="H272" s="6">
        <f t="shared" si="76"/>
        <v>6.786811952337454</v>
      </c>
      <c r="I272" s="6">
        <f t="shared" si="77"/>
        <v>17.486721711575196</v>
      </c>
      <c r="K272" s="6">
        <f t="shared" si="63"/>
        <v>2.489999999999991</v>
      </c>
      <c r="L272" s="6"/>
      <c r="M272" s="6"/>
      <c r="N272" s="6"/>
      <c r="O272" s="6"/>
      <c r="P272" s="6"/>
      <c r="Q272" s="6"/>
      <c r="R272" s="6"/>
    </row>
    <row r="273" spans="2:18" ht="15">
      <c r="B273" s="6">
        <f t="shared" si="48"/>
        <v>2.4999999999999907</v>
      </c>
      <c r="C273" s="6">
        <f t="shared" si="71"/>
        <v>2.798497423402226</v>
      </c>
      <c r="D273" s="6">
        <f t="shared" si="72"/>
        <v>240.26557614839552</v>
      </c>
      <c r="E273" s="6">
        <f t="shared" si="73"/>
        <v>343420.82881934085</v>
      </c>
      <c r="F273" s="6">
        <f t="shared" si="74"/>
        <v>0.2798497423402226</v>
      </c>
      <c r="G273" s="6">
        <f t="shared" si="75"/>
        <v>14532.082881934086</v>
      </c>
      <c r="H273" s="6">
        <f t="shared" si="76"/>
        <v>6.946599899607067</v>
      </c>
      <c r="I273" s="6">
        <f t="shared" si="77"/>
        <v>15.97879472696127</v>
      </c>
      <c r="K273" s="6">
        <f t="shared" si="63"/>
        <v>2.4999999999999907</v>
      </c>
      <c r="L273" s="6"/>
      <c r="M273" s="6"/>
      <c r="N273" s="6"/>
      <c r="O273" s="6"/>
      <c r="P273" s="6"/>
      <c r="Q273" s="6"/>
      <c r="R273" s="6"/>
    </row>
    <row r="274" spans="2:18" ht="15">
      <c r="B274" s="6">
        <f t="shared" si="48"/>
        <v>2.5099999999999905</v>
      </c>
      <c r="C274" s="6">
        <f aca="true" t="shared" si="78" ref="C274:C337">(H273*$C$20)+C273+0.5*I274*$C$20^2</f>
        <v>2.8686900265423936</v>
      </c>
      <c r="D274" s="6">
        <f aca="true" t="shared" si="79" ref="D274:D337">D273*(E274/E273)^(($D$18-1)/$D$18)</f>
        <v>236.36357361075025</v>
      </c>
      <c r="E274" s="6">
        <f aca="true" t="shared" si="80" ref="E274:E337">((D273*F273^($D$18-1)*$D$17*$D$13)/(F274*F274^($D$18-1)))</f>
        <v>329577.014489275</v>
      </c>
      <c r="F274" s="6">
        <f aca="true" t="shared" si="81" ref="F274:F337">$D$4*C274</f>
        <v>0.28686900265423937</v>
      </c>
      <c r="G274" s="6">
        <f aca="true" t="shared" si="82" ref="G274:G337">((E274-$D$9)*$D$4)-$D$6</f>
        <v>13147.701448927502</v>
      </c>
      <c r="H274" s="6">
        <f aca="true" t="shared" si="83" ref="H274:H337">(I274*$C$20)+H273</f>
        <v>7.091920728426408</v>
      </c>
      <c r="I274" s="6">
        <f aca="true" t="shared" si="84" ref="I274:I337">G273/$D$3</f>
        <v>14.532082881934086</v>
      </c>
      <c r="K274" s="6">
        <f aca="true" t="shared" si="85" ref="K274:K337">K273+$C$20</f>
        <v>2.5099999999999905</v>
      </c>
      <c r="L274" s="6"/>
      <c r="M274" s="6"/>
      <c r="N274" s="6"/>
      <c r="O274" s="6"/>
      <c r="P274" s="6"/>
      <c r="Q274" s="6"/>
      <c r="R274" s="6"/>
    </row>
    <row r="275" spans="2:18" ht="15">
      <c r="B275" s="6">
        <f t="shared" si="48"/>
        <v>2.5199999999999902</v>
      </c>
      <c r="C275" s="6">
        <f t="shared" si="78"/>
        <v>2.940266618899104</v>
      </c>
      <c r="D275" s="6">
        <f t="shared" si="79"/>
        <v>232.5446254958128</v>
      </c>
      <c r="E275" s="6">
        <f t="shared" si="80"/>
        <v>316358.5560589499</v>
      </c>
      <c r="F275" s="6">
        <f t="shared" si="81"/>
        <v>0.2940266618899104</v>
      </c>
      <c r="G275" s="6">
        <f t="shared" si="82"/>
        <v>11825.85560589499</v>
      </c>
      <c r="H275" s="6">
        <f t="shared" si="83"/>
        <v>7.223397742915683</v>
      </c>
      <c r="I275" s="6">
        <f t="shared" si="84"/>
        <v>13.147701448927503</v>
      </c>
      <c r="K275" s="6">
        <f t="shared" si="85"/>
        <v>2.5199999999999902</v>
      </c>
      <c r="L275" s="6"/>
      <c r="M275" s="6"/>
      <c r="N275" s="6"/>
      <c r="O275" s="6"/>
      <c r="P275" s="6"/>
      <c r="Q275" s="6"/>
      <c r="R275" s="6"/>
    </row>
    <row r="276" spans="2:18" ht="15">
      <c r="B276" s="6">
        <f t="shared" si="48"/>
        <v>2.52999999999999</v>
      </c>
      <c r="C276" s="6">
        <f t="shared" si="78"/>
        <v>3.0130918891085554</v>
      </c>
      <c r="D276" s="6">
        <f t="shared" si="79"/>
        <v>228.81434144070917</v>
      </c>
      <c r="E276" s="6">
        <f t="shared" si="80"/>
        <v>303760.19034508173</v>
      </c>
      <c r="F276" s="6">
        <f t="shared" si="81"/>
        <v>0.30130918891085556</v>
      </c>
      <c r="G276" s="6">
        <f t="shared" si="82"/>
        <v>10566.019034508176</v>
      </c>
      <c r="H276" s="6">
        <f t="shared" si="83"/>
        <v>7.341656298974633</v>
      </c>
      <c r="I276" s="6">
        <f t="shared" si="84"/>
        <v>11.82585560589499</v>
      </c>
      <c r="K276" s="6">
        <f t="shared" si="85"/>
        <v>2.52999999999999</v>
      </c>
      <c r="L276" s="6"/>
      <c r="M276" s="6"/>
      <c r="N276" s="6"/>
      <c r="O276" s="6"/>
      <c r="P276" s="6"/>
      <c r="Q276" s="6"/>
      <c r="R276" s="6"/>
    </row>
    <row r="277" spans="2:18" ht="15">
      <c r="B277" s="6">
        <f t="shared" si="48"/>
        <v>2.53999999999999</v>
      </c>
      <c r="C277" s="6">
        <f t="shared" si="78"/>
        <v>3.087036753050027</v>
      </c>
      <c r="D277" s="6">
        <f t="shared" si="79"/>
        <v>225.17687395872503</v>
      </c>
      <c r="E277" s="6">
        <f t="shared" si="80"/>
        <v>291770.90131660755</v>
      </c>
      <c r="F277" s="6">
        <f t="shared" si="81"/>
        <v>0.30870367530500276</v>
      </c>
      <c r="G277" s="6">
        <f t="shared" si="82"/>
        <v>9367.090131660756</v>
      </c>
      <c r="H277" s="6">
        <f t="shared" si="83"/>
        <v>7.447316489319714</v>
      </c>
      <c r="I277" s="6">
        <f t="shared" si="84"/>
        <v>10.566019034508175</v>
      </c>
      <c r="K277" s="6">
        <f t="shared" si="85"/>
        <v>2.53999999999999</v>
      </c>
      <c r="L277" s="6"/>
      <c r="M277" s="6"/>
      <c r="N277" s="6"/>
      <c r="O277" s="6"/>
      <c r="P277" s="6"/>
      <c r="Q277" s="6"/>
      <c r="R277" s="6"/>
    </row>
    <row r="278" spans="2:18" ht="15">
      <c r="B278" s="6">
        <f t="shared" si="48"/>
        <v>2.5499999999999896</v>
      </c>
      <c r="C278" s="6">
        <f t="shared" si="78"/>
        <v>3.161978272449807</v>
      </c>
      <c r="D278" s="6">
        <f t="shared" si="79"/>
        <v>221.6351219830484</v>
      </c>
      <c r="E278" s="6">
        <f t="shared" si="80"/>
        <v>280375.2624287732</v>
      </c>
      <c r="F278" s="6">
        <f t="shared" si="81"/>
        <v>0.31619782724498074</v>
      </c>
      <c r="G278" s="6">
        <f t="shared" si="82"/>
        <v>8227.526242877324</v>
      </c>
      <c r="H278" s="6">
        <f t="shared" si="83"/>
        <v>7.540987390636322</v>
      </c>
      <c r="I278" s="6">
        <f t="shared" si="84"/>
        <v>9.367090131660756</v>
      </c>
      <c r="K278" s="6">
        <f t="shared" si="85"/>
        <v>2.5499999999999896</v>
      </c>
      <c r="L278" s="6"/>
      <c r="M278" s="6"/>
      <c r="N278" s="6"/>
      <c r="O278" s="6"/>
      <c r="P278" s="6"/>
      <c r="Q278" s="6"/>
      <c r="R278" s="6"/>
    </row>
    <row r="279" spans="2:18" ht="15">
      <c r="B279" s="6">
        <f t="shared" si="48"/>
        <v>2.5599999999999894</v>
      </c>
      <c r="C279" s="6">
        <f t="shared" si="78"/>
        <v>3.2377995226683143</v>
      </c>
      <c r="D279" s="6">
        <f t="shared" si="79"/>
        <v>218.19091616619346</v>
      </c>
      <c r="E279" s="6">
        <f t="shared" si="80"/>
        <v>269554.5720340084</v>
      </c>
      <c r="F279" s="6">
        <f t="shared" si="81"/>
        <v>0.32377995226683143</v>
      </c>
      <c r="G279" s="6">
        <f t="shared" si="82"/>
        <v>7145.4572034008415</v>
      </c>
      <c r="H279" s="6">
        <f t="shared" si="83"/>
        <v>7.623262653065095</v>
      </c>
      <c r="I279" s="6">
        <f t="shared" si="84"/>
        <v>8.227526242877325</v>
      </c>
      <c r="K279" s="6">
        <f t="shared" si="85"/>
        <v>2.5599999999999894</v>
      </c>
      <c r="L279" s="6"/>
      <c r="M279" s="6"/>
      <c r="N279" s="6"/>
      <c r="O279" s="6"/>
      <c r="P279" s="6"/>
      <c r="Q279" s="6"/>
      <c r="R279" s="6"/>
    </row>
    <row r="280" spans="2:18" ht="15">
      <c r="B280" s="6">
        <f aca="true" t="shared" si="86" ref="B280:B343">B279+$C$20</f>
        <v>2.569999999999989</v>
      </c>
      <c r="C280" s="6">
        <f t="shared" si="78"/>
        <v>3.3143894220591354</v>
      </c>
      <c r="D280" s="6">
        <f t="shared" si="79"/>
        <v>214.84518532025896</v>
      </c>
      <c r="E280" s="6">
        <f t="shared" si="80"/>
        <v>259287.79990708738</v>
      </c>
      <c r="F280" s="6">
        <f t="shared" si="81"/>
        <v>0.3314389422059136</v>
      </c>
      <c r="G280" s="6">
        <f t="shared" si="82"/>
        <v>6118.779990708739</v>
      </c>
      <c r="H280" s="6">
        <f t="shared" si="83"/>
        <v>7.694717225099104</v>
      </c>
      <c r="I280" s="6">
        <f t="shared" si="84"/>
        <v>7.1454572034008415</v>
      </c>
      <c r="K280" s="6">
        <f t="shared" si="85"/>
        <v>2.569999999999989</v>
      </c>
      <c r="L280" s="6"/>
      <c r="M280" s="6"/>
      <c r="N280" s="6"/>
      <c r="O280" s="6"/>
      <c r="P280" s="6"/>
      <c r="Q280" s="6"/>
      <c r="R280" s="6"/>
    </row>
    <row r="281" spans="2:18" ht="15">
      <c r="B281" s="6">
        <f t="shared" si="86"/>
        <v>2.579999999999989</v>
      </c>
      <c r="C281" s="6">
        <f t="shared" si="78"/>
        <v>3.391642533309662</v>
      </c>
      <c r="D281" s="6">
        <f t="shared" si="79"/>
        <v>211.5981042293608</v>
      </c>
      <c r="E281" s="6">
        <f t="shared" si="80"/>
        <v>249552.365440915</v>
      </c>
      <c r="F281" s="6">
        <f t="shared" si="81"/>
        <v>0.3391642533309662</v>
      </c>
      <c r="G281" s="6">
        <f t="shared" si="82"/>
        <v>5145.2365440915</v>
      </c>
      <c r="H281" s="6">
        <f t="shared" si="83"/>
        <v>7.755905025006191</v>
      </c>
      <c r="I281" s="6">
        <f t="shared" si="84"/>
        <v>6.118779990708739</v>
      </c>
      <c r="K281" s="6">
        <f t="shared" si="85"/>
        <v>2.579999999999989</v>
      </c>
      <c r="L281" s="6"/>
      <c r="M281" s="6"/>
      <c r="N281" s="6"/>
      <c r="O281" s="6"/>
      <c r="P281" s="6"/>
      <c r="Q281" s="6"/>
      <c r="R281" s="6"/>
    </row>
    <row r="282" spans="2:18" ht="15">
      <c r="B282" s="6">
        <f t="shared" si="86"/>
        <v>2.5899999999999888</v>
      </c>
      <c r="C282" s="6">
        <f t="shared" si="78"/>
        <v>3.4694588453869284</v>
      </c>
      <c r="D282" s="6">
        <f t="shared" si="79"/>
        <v>208.44922364205215</v>
      </c>
      <c r="E282" s="6">
        <f t="shared" si="80"/>
        <v>240324.76871049908</v>
      </c>
      <c r="F282" s="6">
        <f t="shared" si="81"/>
        <v>0.34694588453869285</v>
      </c>
      <c r="G282" s="6">
        <f t="shared" si="82"/>
        <v>4222.476871049908</v>
      </c>
      <c r="H282" s="6">
        <f t="shared" si="83"/>
        <v>7.807357390447106</v>
      </c>
      <c r="I282" s="6">
        <f t="shared" si="84"/>
        <v>5.1452365440915</v>
      </c>
      <c r="K282" s="6">
        <f t="shared" si="85"/>
        <v>2.5899999999999888</v>
      </c>
      <c r="L282" s="6"/>
      <c r="M282" s="6"/>
      <c r="N282" s="6"/>
      <c r="O282" s="6"/>
      <c r="P282" s="6"/>
      <c r="Q282" s="6"/>
      <c r="R282" s="6"/>
    </row>
    <row r="283" spans="2:18" ht="15">
      <c r="B283" s="6">
        <f t="shared" si="86"/>
        <v>2.5999999999999885</v>
      </c>
      <c r="C283" s="6">
        <f t="shared" si="78"/>
        <v>3.5477435431349518</v>
      </c>
      <c r="D283" s="6">
        <f t="shared" si="79"/>
        <v>205.3975836171661</v>
      </c>
      <c r="E283" s="6">
        <f t="shared" si="80"/>
        <v>231581.0949916264</v>
      </c>
      <c r="F283" s="6">
        <f t="shared" si="81"/>
        <v>0.3547743543134952</v>
      </c>
      <c r="G283" s="6">
        <f t="shared" si="82"/>
        <v>3348.1094991626396</v>
      </c>
      <c r="H283" s="6">
        <f t="shared" si="83"/>
        <v>7.849582159157605</v>
      </c>
      <c r="I283" s="6">
        <f t="shared" si="84"/>
        <v>4.222476871049908</v>
      </c>
      <c r="K283" s="6">
        <f t="shared" si="85"/>
        <v>2.5999999999999885</v>
      </c>
      <c r="L283" s="6"/>
      <c r="M283" s="6"/>
      <c r="N283" s="6"/>
      <c r="O283" s="6"/>
      <c r="P283" s="6"/>
      <c r="Q283" s="6"/>
      <c r="R283" s="6"/>
    </row>
    <row r="284" spans="2:18" ht="15">
      <c r="B284" s="6">
        <f t="shared" si="86"/>
        <v>2.6099999999999883</v>
      </c>
      <c r="C284" s="6">
        <f t="shared" si="78"/>
        <v>3.626406770201486</v>
      </c>
      <c r="D284" s="6">
        <f t="shared" si="79"/>
        <v>202.4418116024784</v>
      </c>
      <c r="E284" s="6">
        <f t="shared" si="80"/>
        <v>223297.41193509914</v>
      </c>
      <c r="F284" s="6">
        <f t="shared" si="81"/>
        <v>0.3626406770201486</v>
      </c>
      <c r="G284" s="6">
        <f t="shared" si="82"/>
        <v>2519.7411935099153</v>
      </c>
      <c r="H284" s="6">
        <f t="shared" si="83"/>
        <v>7.883063254149231</v>
      </c>
      <c r="I284" s="6">
        <f t="shared" si="84"/>
        <v>3.3481094991626397</v>
      </c>
      <c r="K284" s="6">
        <f t="shared" si="85"/>
        <v>2.6099999999999883</v>
      </c>
      <c r="L284" s="6"/>
      <c r="M284" s="6"/>
      <c r="N284" s="6"/>
      <c r="O284" s="6"/>
      <c r="P284" s="6"/>
      <c r="Q284" s="6"/>
      <c r="R284" s="6"/>
    </row>
    <row r="285" spans="2:18" ht="15">
      <c r="B285" s="6">
        <f t="shared" si="86"/>
        <v>2.619999999999988</v>
      </c>
      <c r="C285" s="6">
        <f t="shared" si="78"/>
        <v>3.705363389802654</v>
      </c>
      <c r="D285" s="6">
        <f t="shared" si="79"/>
        <v>199.5802067145482</v>
      </c>
      <c r="E285" s="6">
        <f t="shared" si="80"/>
        <v>215450.07678739744</v>
      </c>
      <c r="F285" s="6">
        <f t="shared" si="81"/>
        <v>0.3705363389802654</v>
      </c>
      <c r="G285" s="6">
        <f t="shared" si="82"/>
        <v>1735.0076787397447</v>
      </c>
      <c r="H285" s="6">
        <f t="shared" si="83"/>
        <v>7.90826066608433</v>
      </c>
      <c r="I285" s="6">
        <f t="shared" si="84"/>
        <v>2.5197411935099154</v>
      </c>
      <c r="K285" s="6">
        <f t="shared" si="85"/>
        <v>2.619999999999988</v>
      </c>
      <c r="L285" s="6"/>
      <c r="M285" s="6"/>
      <c r="N285" s="6"/>
      <c r="O285" s="6"/>
      <c r="P285" s="6"/>
      <c r="Q285" s="6"/>
      <c r="R285" s="6"/>
    </row>
    <row r="286" spans="2:18" ht="15">
      <c r="B286" s="6">
        <f t="shared" si="86"/>
        <v>2.629999999999988</v>
      </c>
      <c r="C286" s="6">
        <f t="shared" si="78"/>
        <v>3.784532746847434</v>
      </c>
      <c r="D286" s="6">
        <f t="shared" si="79"/>
        <v>196.8108116943891</v>
      </c>
      <c r="E286" s="6">
        <f t="shared" si="80"/>
        <v>208015.96906073554</v>
      </c>
      <c r="F286" s="6">
        <f t="shared" si="81"/>
        <v>0.37845327468474343</v>
      </c>
      <c r="G286" s="6">
        <f t="shared" si="82"/>
        <v>991.5969060735551</v>
      </c>
      <c r="H286" s="6">
        <f t="shared" si="83"/>
        <v>7.9256107428717275</v>
      </c>
      <c r="I286" s="6">
        <f t="shared" si="84"/>
        <v>1.7350076787397448</v>
      </c>
      <c r="K286" s="6">
        <f t="shared" si="85"/>
        <v>2.629999999999988</v>
      </c>
      <c r="L286" s="6"/>
      <c r="M286" s="6"/>
      <c r="N286" s="6"/>
      <c r="O286" s="6"/>
      <c r="P286" s="6"/>
      <c r="Q286" s="6"/>
      <c r="R286" s="6"/>
    </row>
    <row r="287" spans="2:18" ht="15">
      <c r="B287" s="6">
        <f t="shared" si="86"/>
        <v>2.6399999999999877</v>
      </c>
      <c r="C287" s="6">
        <f t="shared" si="78"/>
        <v>3.863838434121455</v>
      </c>
      <c r="D287" s="6">
        <f t="shared" si="79"/>
        <v>194.13147396407456</v>
      </c>
      <c r="E287" s="6">
        <f t="shared" si="80"/>
        <v>200972.66205512598</v>
      </c>
      <c r="F287" s="6">
        <f t="shared" si="81"/>
        <v>0.38638384341214554</v>
      </c>
      <c r="G287" s="6">
        <f t="shared" si="82"/>
        <v>287.2662055125984</v>
      </c>
      <c r="H287" s="6">
        <f t="shared" si="83"/>
        <v>7.935526711932463</v>
      </c>
      <c r="I287" s="6">
        <f t="shared" si="84"/>
        <v>0.9915969060735551</v>
      </c>
      <c r="K287" s="6">
        <f t="shared" si="85"/>
        <v>2.6399999999999877</v>
      </c>
      <c r="L287" s="6"/>
      <c r="M287" s="6"/>
      <c r="N287" s="6"/>
      <c r="O287" s="6"/>
      <c r="P287" s="6"/>
      <c r="Q287" s="6"/>
      <c r="R287" s="6"/>
    </row>
    <row r="288" spans="2:18" ht="15">
      <c r="B288" s="6">
        <f t="shared" si="86"/>
        <v>2.6499999999999875</v>
      </c>
      <c r="C288" s="6">
        <f t="shared" si="78"/>
        <v>3.9432080645510554</v>
      </c>
      <c r="D288" s="6">
        <f t="shared" si="79"/>
        <v>191.53989712438997</v>
      </c>
      <c r="E288" s="6">
        <f t="shared" si="80"/>
        <v>194298.5447268782</v>
      </c>
      <c r="F288" s="6">
        <f t="shared" si="81"/>
        <v>0.3943208064551056</v>
      </c>
      <c r="G288" s="6">
        <f t="shared" si="82"/>
        <v>-380.1455273121792</v>
      </c>
      <c r="H288" s="6">
        <f t="shared" si="83"/>
        <v>7.938399373987589</v>
      </c>
      <c r="I288" s="6">
        <f t="shared" si="84"/>
        <v>0.2872662055125984</v>
      </c>
      <c r="K288" s="6">
        <f t="shared" si="85"/>
        <v>2.6499999999999875</v>
      </c>
      <c r="L288" s="6"/>
      <c r="M288" s="6"/>
      <c r="N288" s="6"/>
      <c r="O288" s="6"/>
      <c r="P288" s="6"/>
      <c r="Q288" s="6"/>
      <c r="R288" s="6"/>
    </row>
    <row r="289" spans="2:18" ht="15">
      <c r="B289" s="6">
        <f t="shared" si="86"/>
        <v>2.6599999999999873</v>
      </c>
      <c r="C289" s="6">
        <f t="shared" si="78"/>
        <v>4.022573051014566</v>
      </c>
      <c r="D289" s="6">
        <f t="shared" si="79"/>
        <v>189.03368412830335</v>
      </c>
      <c r="E289" s="6">
        <f t="shared" si="80"/>
        <v>187972.9036424839</v>
      </c>
      <c r="F289" s="6">
        <f t="shared" si="81"/>
        <v>0.40225730510145663</v>
      </c>
      <c r="G289" s="6">
        <f t="shared" si="82"/>
        <v>-1012.7096357516093</v>
      </c>
      <c r="H289" s="6">
        <f t="shared" si="83"/>
        <v>7.934597918714467</v>
      </c>
      <c r="I289" s="6">
        <f t="shared" si="84"/>
        <v>-0.3801455273121792</v>
      </c>
      <c r="K289" s="6">
        <f t="shared" si="85"/>
        <v>2.6599999999999873</v>
      </c>
      <c r="L289" s="6"/>
      <c r="M289" s="6"/>
      <c r="N289" s="6"/>
      <c r="O289" s="6"/>
      <c r="P289" s="6"/>
      <c r="Q289" s="6"/>
      <c r="R289" s="6"/>
    </row>
    <row r="290" spans="2:18" ht="15">
      <c r="B290" s="6">
        <f t="shared" si="86"/>
        <v>2.669999999999987</v>
      </c>
      <c r="C290" s="6">
        <f t="shared" si="78"/>
        <v>4.101868394719923</v>
      </c>
      <c r="D290" s="6">
        <f t="shared" si="79"/>
        <v>186.6103732502023</v>
      </c>
      <c r="E290" s="6">
        <f t="shared" si="80"/>
        <v>181975.97318374636</v>
      </c>
      <c r="F290" s="6">
        <f t="shared" si="81"/>
        <v>0.4101868394719923</v>
      </c>
      <c r="G290" s="6">
        <f t="shared" si="82"/>
        <v>-1612.4026816253627</v>
      </c>
      <c r="H290" s="6">
        <f t="shared" si="83"/>
        <v>7.924470822356951</v>
      </c>
      <c r="I290" s="6">
        <f t="shared" si="84"/>
        <v>-1.0127096357516092</v>
      </c>
      <c r="K290" s="6">
        <f t="shared" si="85"/>
        <v>2.669999999999987</v>
      </c>
      <c r="L290" s="6"/>
      <c r="M290" s="6"/>
      <c r="N290" s="6"/>
      <c r="O290" s="6"/>
      <c r="P290" s="6"/>
      <c r="Q290" s="6"/>
      <c r="R290" s="6"/>
    </row>
    <row r="291" spans="2:18" ht="15">
      <c r="B291" s="6">
        <f t="shared" si="86"/>
        <v>2.679999999999987</v>
      </c>
      <c r="C291" s="6">
        <f t="shared" si="78"/>
        <v>4.181032482809411</v>
      </c>
      <c r="D291" s="6">
        <f t="shared" si="79"/>
        <v>184.26746785410353</v>
      </c>
      <c r="E291" s="6">
        <f t="shared" si="80"/>
        <v>176288.9607882563</v>
      </c>
      <c r="F291" s="6">
        <f t="shared" si="81"/>
        <v>0.41810324828094114</v>
      </c>
      <c r="G291" s="6">
        <f t="shared" si="82"/>
        <v>-2181.103921174368</v>
      </c>
      <c r="H291" s="6">
        <f t="shared" si="83"/>
        <v>7.908346795540697</v>
      </c>
      <c r="I291" s="6">
        <f t="shared" si="84"/>
        <v>-1.6124026816253627</v>
      </c>
      <c r="K291" s="6">
        <f t="shared" si="85"/>
        <v>2.679999999999987</v>
      </c>
      <c r="L291" s="6"/>
      <c r="M291" s="6"/>
      <c r="N291" s="6"/>
      <c r="O291" s="6"/>
      <c r="P291" s="6"/>
      <c r="Q291" s="6"/>
      <c r="R291" s="6"/>
    </row>
    <row r="292" spans="2:18" ht="15">
      <c r="B292" s="6">
        <f t="shared" si="86"/>
        <v>2.6899999999999866</v>
      </c>
      <c r="C292" s="6">
        <f t="shared" si="78"/>
        <v>4.260006895568759</v>
      </c>
      <c r="D292" s="6">
        <f t="shared" si="79"/>
        <v>182.00246085044267</v>
      </c>
      <c r="E292" s="6">
        <f t="shared" si="80"/>
        <v>170894.05281457253</v>
      </c>
      <c r="F292" s="6">
        <f t="shared" si="81"/>
        <v>0.426000689556876</v>
      </c>
      <c r="G292" s="6">
        <f t="shared" si="82"/>
        <v>-2720.5947185427467</v>
      </c>
      <c r="H292" s="6">
        <f t="shared" si="83"/>
        <v>7.8865357563289535</v>
      </c>
      <c r="I292" s="6">
        <f t="shared" si="84"/>
        <v>-2.181103921174368</v>
      </c>
      <c r="K292" s="6">
        <f t="shared" si="85"/>
        <v>2.6899999999999866</v>
      </c>
      <c r="L292" s="6"/>
      <c r="M292" s="6"/>
      <c r="N292" s="6"/>
      <c r="O292" s="6"/>
      <c r="P292" s="6"/>
      <c r="Q292" s="6"/>
      <c r="R292" s="6"/>
    </row>
    <row r="293" spans="2:18" ht="15">
      <c r="B293" s="6">
        <f t="shared" si="86"/>
        <v>2.6999999999999864</v>
      </c>
      <c r="C293" s="6">
        <f t="shared" si="78"/>
        <v>4.338736223396122</v>
      </c>
      <c r="D293" s="6">
        <f t="shared" si="79"/>
        <v>179.81285462378867</v>
      </c>
      <c r="E293" s="6">
        <f t="shared" si="80"/>
        <v>165774.4056014921</v>
      </c>
      <c r="F293" s="6">
        <f t="shared" si="81"/>
        <v>0.43387362233961224</v>
      </c>
      <c r="G293" s="6">
        <f t="shared" si="82"/>
        <v>-3232.55943985079</v>
      </c>
      <c r="H293" s="6">
        <f t="shared" si="83"/>
        <v>7.859329809143526</v>
      </c>
      <c r="I293" s="6">
        <f t="shared" si="84"/>
        <v>-2.720594718542747</v>
      </c>
      <c r="K293" s="6">
        <f t="shared" si="85"/>
        <v>2.6999999999999864</v>
      </c>
      <c r="L293" s="6"/>
      <c r="M293" s="6"/>
      <c r="N293" s="6"/>
      <c r="O293" s="6"/>
      <c r="P293" s="6"/>
      <c r="Q293" s="6"/>
      <c r="R293" s="6"/>
    </row>
    <row r="294" spans="2:18" ht="15">
      <c r="B294" s="6">
        <f t="shared" si="86"/>
        <v>2.709999999999986</v>
      </c>
      <c r="C294" s="6">
        <f t="shared" si="78"/>
        <v>4.417167893515565</v>
      </c>
      <c r="D294" s="6">
        <f t="shared" si="79"/>
        <v>177.69617711474692</v>
      </c>
      <c r="E294" s="6">
        <f t="shared" si="80"/>
        <v>160914.12542919748</v>
      </c>
      <c r="F294" s="6">
        <f t="shared" si="81"/>
        <v>0.4417167893515565</v>
      </c>
      <c r="G294" s="6">
        <f t="shared" si="82"/>
        <v>-3718.5874570802516</v>
      </c>
      <c r="H294" s="6">
        <f t="shared" si="83"/>
        <v>7.827004214745019</v>
      </c>
      <c r="I294" s="6">
        <f t="shared" si="84"/>
        <v>-3.23255943985079</v>
      </c>
      <c r="K294" s="6">
        <f t="shared" si="85"/>
        <v>2.709999999999986</v>
      </c>
      <c r="L294" s="6"/>
      <c r="M294" s="6"/>
      <c r="N294" s="6"/>
      <c r="O294" s="6"/>
      <c r="P294" s="6"/>
      <c r="Q294" s="6"/>
      <c r="R294" s="6"/>
    </row>
    <row r="295" spans="2:18" ht="15">
      <c r="B295" s="6">
        <f t="shared" si="86"/>
        <v>2.719999999999986</v>
      </c>
      <c r="C295" s="6">
        <f t="shared" si="78"/>
        <v>4.49525200629016</v>
      </c>
      <c r="D295" s="6">
        <f t="shared" si="79"/>
        <v>175.64999464929082</v>
      </c>
      <c r="E295" s="6">
        <f t="shared" si="80"/>
        <v>156298.24036873184</v>
      </c>
      <c r="F295" s="6">
        <f t="shared" si="81"/>
        <v>0.449525200629016</v>
      </c>
      <c r="G295" s="6">
        <f t="shared" si="82"/>
        <v>-4180.175963126815</v>
      </c>
      <c r="H295" s="6">
        <f t="shared" si="83"/>
        <v>7.789818340174216</v>
      </c>
      <c r="I295" s="6">
        <f t="shared" si="84"/>
        <v>-3.7185874570802517</v>
      </c>
      <c r="K295" s="6">
        <f t="shared" si="85"/>
        <v>2.719999999999986</v>
      </c>
      <c r="L295" s="6"/>
      <c r="M295" s="6"/>
      <c r="N295" s="6"/>
      <c r="O295" s="6"/>
      <c r="P295" s="6"/>
      <c r="Q295" s="6"/>
      <c r="R295" s="6"/>
    </row>
    <row r="296" spans="2:18" ht="15">
      <c r="B296" s="6">
        <f t="shared" si="86"/>
        <v>2.7299999999999858</v>
      </c>
      <c r="C296" s="6">
        <f t="shared" si="78"/>
        <v>4.5729411808937455</v>
      </c>
      <c r="D296" s="6">
        <f t="shared" si="79"/>
        <v>173.6719220280203</v>
      </c>
      <c r="E296" s="6">
        <f t="shared" si="80"/>
        <v>151912.66640703</v>
      </c>
      <c r="F296" s="6">
        <f t="shared" si="81"/>
        <v>0.4572941180893746</v>
      </c>
      <c r="G296" s="6">
        <f t="shared" si="82"/>
        <v>-4618.733359297001</v>
      </c>
      <c r="H296" s="6">
        <f t="shared" si="83"/>
        <v>7.748016580542948</v>
      </c>
      <c r="I296" s="6">
        <f t="shared" si="84"/>
        <v>-4.180175963126815</v>
      </c>
      <c r="K296" s="6">
        <f t="shared" si="85"/>
        <v>2.7299999999999858</v>
      </c>
      <c r="L296" s="6"/>
      <c r="M296" s="6"/>
      <c r="N296" s="6"/>
      <c r="O296" s="6"/>
      <c r="P296" s="6"/>
      <c r="Q296" s="6"/>
      <c r="R296" s="6"/>
    </row>
    <row r="297" spans="2:18" ht="15">
      <c r="B297" s="6">
        <f t="shared" si="86"/>
        <v>2.7399999999999856</v>
      </c>
      <c r="C297" s="6">
        <f t="shared" si="78"/>
        <v>4.65019041003121</v>
      </c>
      <c r="D297" s="6">
        <f t="shared" si="79"/>
        <v>171.75963031617096</v>
      </c>
      <c r="E297" s="6">
        <f t="shared" si="80"/>
        <v>147744.1697403683</v>
      </c>
      <c r="F297" s="6">
        <f t="shared" si="81"/>
        <v>0.465019041003121</v>
      </c>
      <c r="G297" s="6">
        <f t="shared" si="82"/>
        <v>-5035.58302596317</v>
      </c>
      <c r="H297" s="6">
        <f t="shared" si="83"/>
        <v>7.701829246949978</v>
      </c>
      <c r="I297" s="6">
        <f t="shared" si="84"/>
        <v>-4.618733359297001</v>
      </c>
      <c r="K297" s="6">
        <f t="shared" si="85"/>
        <v>2.7399999999999856</v>
      </c>
      <c r="L297" s="6"/>
      <c r="M297" s="6"/>
      <c r="N297" s="6"/>
      <c r="O297" s="6"/>
      <c r="P297" s="6"/>
      <c r="Q297" s="6"/>
      <c r="R297" s="6"/>
    </row>
    <row r="298" spans="2:18" ht="15">
      <c r="B298" s="6">
        <f t="shared" si="86"/>
        <v>2.7499999999999853</v>
      </c>
      <c r="C298" s="6">
        <f t="shared" si="78"/>
        <v>4.7269569233494115</v>
      </c>
      <c r="D298" s="6">
        <f t="shared" si="79"/>
        <v>169.9108527120936</v>
      </c>
      <c r="E298" s="6">
        <f t="shared" si="80"/>
        <v>143780.326723772</v>
      </c>
      <c r="F298" s="6">
        <f t="shared" si="81"/>
        <v>0.4726956923349412</v>
      </c>
      <c r="G298" s="6">
        <f t="shared" si="82"/>
        <v>-5431.967327622799</v>
      </c>
      <c r="H298" s="6">
        <f t="shared" si="83"/>
        <v>7.651473416690346</v>
      </c>
      <c r="I298" s="6">
        <f t="shared" si="84"/>
        <v>-5.03558302596317</v>
      </c>
      <c r="K298" s="6">
        <f t="shared" si="85"/>
        <v>2.7499999999999853</v>
      </c>
      <c r="L298" s="6"/>
      <c r="M298" s="6"/>
      <c r="N298" s="6"/>
      <c r="O298" s="6"/>
      <c r="P298" s="6"/>
      <c r="Q298" s="6"/>
      <c r="R298" s="6"/>
    </row>
    <row r="299" spans="2:18" ht="15">
      <c r="B299" s="6">
        <f t="shared" si="86"/>
        <v>2.759999999999985</v>
      </c>
      <c r="C299" s="6">
        <f t="shared" si="78"/>
        <v>4.803200059149934</v>
      </c>
      <c r="D299" s="6">
        <f t="shared" si="79"/>
        <v>168.12338881675495</v>
      </c>
      <c r="E299" s="6">
        <f t="shared" si="80"/>
        <v>140009.4826335502</v>
      </c>
      <c r="F299" s="6">
        <f t="shared" si="81"/>
        <v>0.48032000591499346</v>
      </c>
      <c r="G299" s="6">
        <f t="shared" si="82"/>
        <v>-5809.051736644981</v>
      </c>
      <c r="H299" s="6">
        <f t="shared" si="83"/>
        <v>7.597153743414118</v>
      </c>
      <c r="I299" s="6">
        <f t="shared" si="84"/>
        <v>-5.431967327622798</v>
      </c>
      <c r="K299" s="6">
        <f t="shared" si="85"/>
        <v>2.759999999999985</v>
      </c>
      <c r="L299" s="6"/>
      <c r="M299" s="6"/>
      <c r="N299" s="6"/>
      <c r="O299" s="6"/>
      <c r="P299" s="6"/>
      <c r="Q299" s="6"/>
      <c r="R299" s="6"/>
    </row>
    <row r="300" spans="2:18" ht="15">
      <c r="B300" s="6">
        <f t="shared" si="86"/>
        <v>2.769999999999985</v>
      </c>
      <c r="C300" s="6">
        <f t="shared" si="78"/>
        <v>4.878881143997242</v>
      </c>
      <c r="D300" s="6">
        <f t="shared" si="79"/>
        <v>166.39510757884213</v>
      </c>
      <c r="E300" s="6">
        <f t="shared" si="80"/>
        <v>136420.71013233621</v>
      </c>
      <c r="F300" s="6">
        <f t="shared" si="81"/>
        <v>0.48788811439972424</v>
      </c>
      <c r="G300" s="6">
        <f t="shared" si="82"/>
        <v>-6167.928986766378</v>
      </c>
      <c r="H300" s="6">
        <f t="shared" si="83"/>
        <v>7.539063226047668</v>
      </c>
      <c r="I300" s="6">
        <f t="shared" si="84"/>
        <v>-5.809051736644982</v>
      </c>
      <c r="K300" s="6">
        <f t="shared" si="85"/>
        <v>2.769999999999985</v>
      </c>
      <c r="L300" s="6"/>
      <c r="M300" s="6"/>
      <c r="N300" s="6"/>
      <c r="O300" s="6"/>
      <c r="P300" s="6"/>
      <c r="Q300" s="6"/>
      <c r="R300" s="6"/>
    </row>
    <row r="301" spans="2:18" ht="15">
      <c r="B301" s="6">
        <f t="shared" si="86"/>
        <v>2.7799999999999847</v>
      </c>
      <c r="C301" s="6">
        <f t="shared" si="78"/>
        <v>4.95396337980838</v>
      </c>
      <c r="D301" s="6">
        <f t="shared" si="79"/>
        <v>164.72394914855315</v>
      </c>
      <c r="E301" s="6">
        <f t="shared" si="80"/>
        <v>133003.7681101508</v>
      </c>
      <c r="F301" s="6">
        <f t="shared" si="81"/>
        <v>0.49539633798083804</v>
      </c>
      <c r="G301" s="6">
        <f t="shared" si="82"/>
        <v>-6509.6231889849205</v>
      </c>
      <c r="H301" s="6">
        <f t="shared" si="83"/>
        <v>7.477383936180004</v>
      </c>
      <c r="I301" s="6">
        <f t="shared" si="84"/>
        <v>-6.167928986766379</v>
      </c>
      <c r="K301" s="6">
        <f t="shared" si="85"/>
        <v>2.7799999999999847</v>
      </c>
      <c r="L301" s="6"/>
      <c r="M301" s="6"/>
      <c r="N301" s="6"/>
      <c r="O301" s="6"/>
      <c r="P301" s="6"/>
      <c r="Q301" s="6"/>
      <c r="R301" s="6"/>
    </row>
    <row r="302" spans="2:18" ht="15">
      <c r="B302" s="6">
        <f t="shared" si="86"/>
        <v>2.7899999999999845</v>
      </c>
      <c r="C302" s="6">
        <f t="shared" si="78"/>
        <v>5.028411738010731</v>
      </c>
      <c r="D302" s="6">
        <f t="shared" si="79"/>
        <v>163.10792583739354</v>
      </c>
      <c r="E302" s="6">
        <f t="shared" si="80"/>
        <v>129749.06140197662</v>
      </c>
      <c r="F302" s="6">
        <f t="shared" si="81"/>
        <v>0.5028411738010731</v>
      </c>
      <c r="G302" s="6">
        <f t="shared" si="82"/>
        <v>-6835.093859802338</v>
      </c>
      <c r="H302" s="6">
        <f t="shared" si="83"/>
        <v>7.412287704290155</v>
      </c>
      <c r="I302" s="6">
        <f t="shared" si="84"/>
        <v>-6.5096231889849205</v>
      </c>
      <c r="K302" s="6">
        <f t="shared" si="85"/>
        <v>2.7899999999999845</v>
      </c>
      <c r="L302" s="6"/>
      <c r="M302" s="6"/>
      <c r="N302" s="6"/>
      <c r="O302" s="6"/>
      <c r="P302" s="6"/>
      <c r="Q302" s="6"/>
      <c r="R302" s="6"/>
    </row>
    <row r="303" spans="2:18" ht="15">
      <c r="B303" s="6">
        <f t="shared" si="86"/>
        <v>2.7999999999999843</v>
      </c>
      <c r="C303" s="6">
        <f t="shared" si="78"/>
        <v>5.102192860360642</v>
      </c>
      <c r="D303" s="6">
        <f t="shared" si="79"/>
        <v>161.5451223505891</v>
      </c>
      <c r="E303" s="6">
        <f t="shared" si="80"/>
        <v>126647.60174445507</v>
      </c>
      <c r="F303" s="6">
        <f t="shared" si="81"/>
        <v>0.5102192860360643</v>
      </c>
      <c r="G303" s="6">
        <f t="shared" si="82"/>
        <v>-7145.239825554493</v>
      </c>
      <c r="H303" s="6">
        <f t="shared" si="83"/>
        <v>7.343936765692132</v>
      </c>
      <c r="I303" s="6">
        <f t="shared" si="84"/>
        <v>-6.835093859802337</v>
      </c>
      <c r="K303" s="6">
        <f t="shared" si="85"/>
        <v>2.7999999999999843</v>
      </c>
      <c r="L303" s="6"/>
      <c r="M303" s="6"/>
      <c r="N303" s="6"/>
      <c r="O303" s="6"/>
      <c r="P303" s="6"/>
      <c r="Q303" s="6"/>
      <c r="R303" s="6"/>
    </row>
    <row r="304" spans="2:18" ht="15">
      <c r="B304" s="6">
        <f t="shared" si="86"/>
        <v>2.809999999999984</v>
      </c>
      <c r="C304" s="6">
        <f t="shared" si="78"/>
        <v>5.175274966026286</v>
      </c>
      <c r="D304" s="6">
        <f t="shared" si="79"/>
        <v>160.03369543243443</v>
      </c>
      <c r="E304" s="6">
        <f t="shared" si="80"/>
        <v>123690.97022515317</v>
      </c>
      <c r="F304" s="6">
        <f t="shared" si="81"/>
        <v>0.5175274966026285</v>
      </c>
      <c r="G304" s="6">
        <f t="shared" si="82"/>
        <v>-7440.902977484682</v>
      </c>
      <c r="H304" s="6">
        <f t="shared" si="83"/>
        <v>7.272484367436587</v>
      </c>
      <c r="I304" s="6">
        <f t="shared" si="84"/>
        <v>-7.145239825554493</v>
      </c>
      <c r="K304" s="6">
        <f t="shared" si="85"/>
        <v>2.809999999999984</v>
      </c>
      <c r="L304" s="6"/>
      <c r="M304" s="6"/>
      <c r="N304" s="6"/>
      <c r="O304" s="6"/>
      <c r="P304" s="6"/>
      <c r="Q304" s="6"/>
      <c r="R304" s="6"/>
    </row>
    <row r="305" spans="2:18" ht="15">
      <c r="B305" s="6">
        <f t="shared" si="86"/>
        <v>2.819999999999984</v>
      </c>
      <c r="C305" s="6">
        <f t="shared" si="78"/>
        <v>5.247627764551777</v>
      </c>
      <c r="D305" s="6">
        <f t="shared" si="79"/>
        <v>158.57187304244803</v>
      </c>
      <c r="E305" s="6">
        <f t="shared" si="80"/>
        <v>120871.28139203477</v>
      </c>
      <c r="F305" s="6">
        <f t="shared" si="81"/>
        <v>0.5247627764551778</v>
      </c>
      <c r="G305" s="6">
        <f t="shared" si="82"/>
        <v>-7722.871860796523</v>
      </c>
      <c r="H305" s="6">
        <f t="shared" si="83"/>
        <v>7.198075337661741</v>
      </c>
      <c r="I305" s="6">
        <f t="shared" si="84"/>
        <v>-7.440902977484682</v>
      </c>
      <c r="K305" s="6">
        <f t="shared" si="85"/>
        <v>2.819999999999984</v>
      </c>
      <c r="L305" s="6"/>
      <c r="M305" s="6"/>
      <c r="N305" s="6"/>
      <c r="O305" s="6"/>
      <c r="P305" s="6"/>
      <c r="Q305" s="6"/>
      <c r="R305" s="6"/>
    </row>
    <row r="306" spans="2:18" ht="15">
      <c r="B306" s="6">
        <f t="shared" si="86"/>
        <v>2.8299999999999836</v>
      </c>
      <c r="C306" s="6">
        <f t="shared" si="78"/>
        <v>5.319222374335355</v>
      </c>
      <c r="D306" s="6">
        <f t="shared" si="79"/>
        <v>157.15795316108336</v>
      </c>
      <c r="E306" s="6">
        <f t="shared" si="80"/>
        <v>118181.14912386647</v>
      </c>
      <c r="F306" s="6">
        <f t="shared" si="81"/>
        <v>0.5319222374335355</v>
      </c>
      <c r="G306" s="6">
        <f t="shared" si="82"/>
        <v>-7991.885087613353</v>
      </c>
      <c r="H306" s="6">
        <f t="shared" si="83"/>
        <v>7.120846619053776</v>
      </c>
      <c r="I306" s="6">
        <f t="shared" si="84"/>
        <v>-7.7228718607965225</v>
      </c>
      <c r="K306" s="6">
        <f t="shared" si="85"/>
        <v>2.8299999999999836</v>
      </c>
      <c r="L306" s="6"/>
      <c r="M306" s="6"/>
      <c r="N306" s="6"/>
      <c r="O306" s="6"/>
      <c r="P306" s="6"/>
      <c r="Q306" s="6"/>
      <c r="R306" s="6"/>
    </row>
    <row r="307" spans="2:18" ht="15">
      <c r="B307" s="6">
        <f t="shared" si="86"/>
        <v>2.8399999999999834</v>
      </c>
      <c r="C307" s="6">
        <f t="shared" si="78"/>
        <v>5.390031246271512</v>
      </c>
      <c r="D307" s="6">
        <f t="shared" si="79"/>
        <v>155.79030230748972</v>
      </c>
      <c r="E307" s="6">
        <f t="shared" si="80"/>
        <v>115613.65431063561</v>
      </c>
      <c r="F307" s="6">
        <f t="shared" si="81"/>
        <v>0.5390031246271513</v>
      </c>
      <c r="G307" s="6">
        <f t="shared" si="82"/>
        <v>-8248.634568936439</v>
      </c>
      <c r="H307" s="6">
        <f t="shared" si="83"/>
        <v>7.040927768177642</v>
      </c>
      <c r="I307" s="6">
        <f t="shared" si="84"/>
        <v>-7.991885087613353</v>
      </c>
      <c r="K307" s="6">
        <f t="shared" si="85"/>
        <v>2.8399999999999834</v>
      </c>
      <c r="L307" s="6"/>
      <c r="M307" s="6"/>
      <c r="N307" s="6"/>
      <c r="O307" s="6"/>
      <c r="P307" s="6"/>
      <c r="Q307" s="6"/>
      <c r="R307" s="6"/>
    </row>
    <row r="308" spans="2:18" ht="15">
      <c r="B308" s="6">
        <f t="shared" si="86"/>
        <v>2.849999999999983</v>
      </c>
      <c r="C308" s="6">
        <f t="shared" si="78"/>
        <v>5.460028092224842</v>
      </c>
      <c r="D308" s="6">
        <f t="shared" si="79"/>
        <v>154.46735383802886</v>
      </c>
      <c r="E308" s="6">
        <f t="shared" si="80"/>
        <v>113162.31435365148</v>
      </c>
      <c r="F308" s="6">
        <f t="shared" si="81"/>
        <v>0.5460028092224842</v>
      </c>
      <c r="G308" s="6">
        <f t="shared" si="82"/>
        <v>-8493.768564634851</v>
      </c>
      <c r="H308" s="6">
        <f t="shared" si="83"/>
        <v>6.958441422488278</v>
      </c>
      <c r="I308" s="6">
        <f t="shared" si="84"/>
        <v>-8.248634568936438</v>
      </c>
      <c r="K308" s="6">
        <f t="shared" si="85"/>
        <v>2.849999999999983</v>
      </c>
      <c r="L308" s="6"/>
      <c r="M308" s="6"/>
      <c r="N308" s="6"/>
      <c r="O308" s="6"/>
      <c r="P308" s="6"/>
      <c r="Q308" s="6"/>
      <c r="R308" s="6"/>
    </row>
    <row r="309" spans="2:18" ht="15">
      <c r="B309" s="6">
        <f t="shared" si="86"/>
        <v>2.859999999999983</v>
      </c>
      <c r="C309" s="6">
        <f t="shared" si="78"/>
        <v>5.5291878180214935</v>
      </c>
      <c r="D309" s="6">
        <f t="shared" si="79"/>
        <v>153.1876060825741</v>
      </c>
      <c r="E309" s="6">
        <f t="shared" si="80"/>
        <v>110821.05446538379</v>
      </c>
      <c r="F309" s="6">
        <f t="shared" si="81"/>
        <v>0.5529187818021494</v>
      </c>
      <c r="G309" s="6">
        <f t="shared" si="82"/>
        <v>-8727.894553461621</v>
      </c>
      <c r="H309" s="6">
        <f t="shared" si="83"/>
        <v>6.873503736841929</v>
      </c>
      <c r="I309" s="6">
        <f t="shared" si="84"/>
        <v>-8.49376856463485</v>
      </c>
      <c r="K309" s="6">
        <f t="shared" si="85"/>
        <v>2.859999999999983</v>
      </c>
      <c r="L309" s="6"/>
      <c r="M309" s="6"/>
      <c r="N309" s="6"/>
      <c r="O309" s="6"/>
      <c r="P309" s="6"/>
      <c r="Q309" s="6"/>
      <c r="R309" s="6"/>
    </row>
    <row r="310" spans="2:18" ht="15">
      <c r="B310" s="6">
        <f t="shared" si="86"/>
        <v>2.869999999999983</v>
      </c>
      <c r="C310" s="6">
        <f t="shared" si="78"/>
        <v>5.59748646066224</v>
      </c>
      <c r="D310" s="6">
        <f t="shared" si="79"/>
        <v>151.94962036575</v>
      </c>
      <c r="E310" s="6">
        <f t="shared" si="80"/>
        <v>108584.18072727081</v>
      </c>
      <c r="F310" s="6">
        <f t="shared" si="81"/>
        <v>0.559748646066224</v>
      </c>
      <c r="G310" s="6">
        <f t="shared" si="82"/>
        <v>-8951.581927272919</v>
      </c>
      <c r="H310" s="6">
        <f t="shared" si="83"/>
        <v>6.786224791307313</v>
      </c>
      <c r="I310" s="6">
        <f t="shared" si="84"/>
        <v>-8.72789455346162</v>
      </c>
      <c r="K310" s="6">
        <f t="shared" si="85"/>
        <v>2.869999999999983</v>
      </c>
      <c r="L310" s="6"/>
      <c r="M310" s="6"/>
      <c r="N310" s="6"/>
      <c r="O310" s="6"/>
      <c r="P310" s="6"/>
      <c r="Q310" s="6"/>
      <c r="R310" s="6"/>
    </row>
    <row r="311" spans="2:18" ht="15">
      <c r="B311" s="6">
        <f t="shared" si="86"/>
        <v>2.8799999999999826</v>
      </c>
      <c r="C311" s="6">
        <f t="shared" si="78"/>
        <v>5.664901129478949</v>
      </c>
      <c r="D311" s="6">
        <f t="shared" si="79"/>
        <v>150.75201895193834</v>
      </c>
      <c r="E311" s="6">
        <f t="shared" si="80"/>
        <v>106446.35484807084</v>
      </c>
      <c r="F311" s="6">
        <f t="shared" si="81"/>
        <v>0.5664901129478949</v>
      </c>
      <c r="G311" s="6">
        <f t="shared" si="82"/>
        <v>-9165.364515192916</v>
      </c>
      <c r="H311" s="6">
        <f t="shared" si="83"/>
        <v>6.696708972034584</v>
      </c>
      <c r="I311" s="6">
        <f t="shared" si="84"/>
        <v>-8.951581927272919</v>
      </c>
      <c r="K311" s="6">
        <f t="shared" si="85"/>
        <v>2.8799999999999826</v>
      </c>
      <c r="L311" s="6"/>
      <c r="M311" s="6"/>
      <c r="N311" s="6"/>
      <c r="O311" s="6"/>
      <c r="P311" s="6"/>
      <c r="Q311" s="6"/>
      <c r="R311" s="6"/>
    </row>
    <row r="312" spans="2:18" ht="15">
      <c r="B312" s="6">
        <f t="shared" si="86"/>
        <v>2.8899999999999824</v>
      </c>
      <c r="C312" s="6">
        <f t="shared" si="78"/>
        <v>5.731409950973535</v>
      </c>
      <c r="D312" s="6">
        <f t="shared" si="79"/>
        <v>149.59348294585945</v>
      </c>
      <c r="E312" s="6">
        <f t="shared" si="80"/>
        <v>104402.57055452793</v>
      </c>
      <c r="F312" s="6">
        <f t="shared" si="81"/>
        <v>0.5731409950973535</v>
      </c>
      <c r="G312" s="6">
        <f t="shared" si="82"/>
        <v>-9369.742944547206</v>
      </c>
      <c r="H312" s="6">
        <f t="shared" si="83"/>
        <v>6.605055326882654</v>
      </c>
      <c r="I312" s="6">
        <f t="shared" si="84"/>
        <v>-9.165364515192916</v>
      </c>
      <c r="K312" s="6">
        <f t="shared" si="85"/>
        <v>2.8899999999999824</v>
      </c>
      <c r="L312" s="6"/>
      <c r="M312" s="6"/>
      <c r="N312" s="6"/>
      <c r="O312" s="6"/>
      <c r="P312" s="6"/>
      <c r="Q312" s="6"/>
      <c r="R312" s="6"/>
    </row>
    <row r="313" spans="2:18" ht="15">
      <c r="B313" s="6">
        <f t="shared" si="86"/>
        <v>2.899999999999982</v>
      </c>
      <c r="C313" s="6">
        <f t="shared" si="78"/>
        <v>5.796992017095135</v>
      </c>
      <c r="D313" s="6">
        <f t="shared" si="79"/>
        <v>148.4727501746361</v>
      </c>
      <c r="E313" s="6">
        <f t="shared" si="80"/>
        <v>102448.13153911199</v>
      </c>
      <c r="F313" s="6">
        <f t="shared" si="81"/>
        <v>0.5796992017095135</v>
      </c>
      <c r="G313" s="6">
        <f t="shared" si="82"/>
        <v>-9565.186846088802</v>
      </c>
      <c r="H313" s="6">
        <f t="shared" si="83"/>
        <v>6.511357897437183</v>
      </c>
      <c r="I313" s="6">
        <f t="shared" si="84"/>
        <v>-9.369742944547205</v>
      </c>
      <c r="K313" s="6">
        <f t="shared" si="85"/>
        <v>2.899999999999982</v>
      </c>
      <c r="L313" s="6"/>
      <c r="M313" s="6"/>
      <c r="N313" s="6"/>
      <c r="O313" s="6"/>
      <c r="P313" s="6"/>
      <c r="Q313" s="6"/>
      <c r="R313" s="6"/>
    </row>
    <row r="314" spans="2:18" ht="15">
      <c r="B314" s="6">
        <f t="shared" si="86"/>
        <v>2.909999999999982</v>
      </c>
      <c r="C314" s="6">
        <f t="shared" si="78"/>
        <v>5.861627336727202</v>
      </c>
      <c r="D314" s="6">
        <f t="shared" si="79"/>
        <v>147.38861307229197</v>
      </c>
      <c r="E314" s="6">
        <f t="shared" si="80"/>
        <v>100578.63088552158</v>
      </c>
      <c r="F314" s="6">
        <f t="shared" si="81"/>
        <v>0.5861627336727202</v>
      </c>
      <c r="G314" s="6">
        <f t="shared" si="82"/>
        <v>-9752.136911447842</v>
      </c>
      <c r="H314" s="6">
        <f t="shared" si="83"/>
        <v>6.415706028976294</v>
      </c>
      <c r="I314" s="6">
        <f t="shared" si="84"/>
        <v>-9.565186846088801</v>
      </c>
      <c r="K314" s="6">
        <f t="shared" si="85"/>
        <v>2.909999999999982</v>
      </c>
      <c r="L314" s="6"/>
      <c r="M314" s="6"/>
      <c r="N314" s="6"/>
      <c r="O314" s="6"/>
      <c r="P314" s="6"/>
      <c r="Q314" s="6"/>
      <c r="R314" s="6"/>
    </row>
    <row r="315" spans="2:18" ht="15">
      <c r="B315" s="6">
        <f t="shared" si="86"/>
        <v>2.9199999999999817</v>
      </c>
      <c r="C315" s="6">
        <f t="shared" si="78"/>
        <v>5.925296790171393</v>
      </c>
      <c r="D315" s="6">
        <f t="shared" si="79"/>
        <v>146.33991658348629</v>
      </c>
      <c r="E315" s="6">
        <f t="shared" si="80"/>
        <v>98789.93189082322</v>
      </c>
      <c r="F315" s="6">
        <f t="shared" si="81"/>
        <v>0.5925296790171393</v>
      </c>
      <c r="G315" s="6">
        <f t="shared" si="82"/>
        <v>-9931.006810917677</v>
      </c>
      <c r="H315" s="6">
        <f t="shared" si="83"/>
        <v>6.318184659861816</v>
      </c>
      <c r="I315" s="6">
        <f t="shared" si="84"/>
        <v>-9.752136911447842</v>
      </c>
      <c r="K315" s="6">
        <f t="shared" si="85"/>
        <v>2.9199999999999817</v>
      </c>
      <c r="L315" s="6"/>
      <c r="M315" s="6"/>
      <c r="N315" s="6"/>
      <c r="O315" s="6"/>
      <c r="P315" s="6"/>
      <c r="Q315" s="6"/>
      <c r="R315" s="6"/>
    </row>
    <row r="316" spans="2:18" ht="15">
      <c r="B316" s="6">
        <f t="shared" si="86"/>
        <v>2.9299999999999815</v>
      </c>
      <c r="C316" s="6">
        <f t="shared" si="78"/>
        <v>5.987982086429465</v>
      </c>
      <c r="D316" s="6">
        <f t="shared" si="79"/>
        <v>145.32555609981594</v>
      </c>
      <c r="E316" s="6">
        <f t="shared" si="80"/>
        <v>97078.1502029985</v>
      </c>
      <c r="F316" s="6">
        <f t="shared" si="81"/>
        <v>0.5987982086429465</v>
      </c>
      <c r="G316" s="6">
        <f t="shared" si="82"/>
        <v>-10102.18497970015</v>
      </c>
      <c r="H316" s="6">
        <f t="shared" si="83"/>
        <v>6.218874591752639</v>
      </c>
      <c r="I316" s="6">
        <f t="shared" si="84"/>
        <v>-9.931006810917678</v>
      </c>
      <c r="K316" s="6">
        <f t="shared" si="85"/>
        <v>2.9299999999999815</v>
      </c>
      <c r="L316" s="6"/>
      <c r="M316" s="6"/>
      <c r="N316" s="6"/>
      <c r="O316" s="6"/>
      <c r="P316" s="6"/>
      <c r="Q316" s="6"/>
      <c r="R316" s="6"/>
    </row>
    <row r="317" spans="2:18" ht="15">
      <c r="B317" s="6">
        <f t="shared" si="86"/>
        <v>2.9399999999999813</v>
      </c>
      <c r="C317" s="6">
        <f t="shared" si="78"/>
        <v>6.049665723098006</v>
      </c>
      <c r="D317" s="6">
        <f t="shared" si="79"/>
        <v>144.34447543912088</v>
      </c>
      <c r="E317" s="6">
        <f t="shared" si="80"/>
        <v>95439.63719384004</v>
      </c>
      <c r="F317" s="6">
        <f t="shared" si="81"/>
        <v>0.6049665723098007</v>
      </c>
      <c r="G317" s="6">
        <f t="shared" si="82"/>
        <v>-10266.036280615996</v>
      </c>
      <c r="H317" s="6">
        <f t="shared" si="83"/>
        <v>6.117852741955637</v>
      </c>
      <c r="I317" s="6">
        <f t="shared" si="84"/>
        <v>-10.10218497970015</v>
      </c>
      <c r="K317" s="6">
        <f t="shared" si="85"/>
        <v>2.9399999999999813</v>
      </c>
      <c r="L317" s="6"/>
      <c r="M317" s="6"/>
      <c r="N317" s="6"/>
      <c r="O317" s="6"/>
      <c r="P317" s="6"/>
      <c r="Q317" s="6"/>
      <c r="R317" s="6"/>
    </row>
    <row r="318" spans="2:18" ht="15">
      <c r="B318" s="6">
        <f t="shared" si="86"/>
        <v>2.949999999999981</v>
      </c>
      <c r="C318" s="6">
        <f t="shared" si="78"/>
        <v>6.110330948703532</v>
      </c>
      <c r="D318" s="6">
        <f t="shared" si="79"/>
        <v>143.3956648758208</v>
      </c>
      <c r="E318" s="6">
        <f t="shared" si="80"/>
        <v>93870.9644892449</v>
      </c>
      <c r="F318" s="6">
        <f t="shared" si="81"/>
        <v>0.6110330948703533</v>
      </c>
      <c r="G318" s="6">
        <f t="shared" si="82"/>
        <v>-10422.90355107551</v>
      </c>
      <c r="H318" s="6">
        <f t="shared" si="83"/>
        <v>6.015192379149478</v>
      </c>
      <c r="I318" s="6">
        <f t="shared" si="84"/>
        <v>-10.266036280615996</v>
      </c>
      <c r="K318" s="6">
        <f t="shared" si="85"/>
        <v>2.949999999999981</v>
      </c>
      <c r="L318" s="6"/>
      <c r="M318" s="6"/>
      <c r="N318" s="6"/>
      <c r="O318" s="6"/>
      <c r="P318" s="6"/>
      <c r="Q318" s="6"/>
      <c r="R318" s="6"/>
    </row>
    <row r="319" spans="2:18" ht="15">
      <c r="B319" s="6">
        <f t="shared" si="86"/>
        <v>2.959999999999981</v>
      </c>
      <c r="C319" s="6">
        <f t="shared" si="78"/>
        <v>6.169961727317474</v>
      </c>
      <c r="D319" s="6">
        <f t="shared" si="79"/>
        <v>142.47815922831384</v>
      </c>
      <c r="E319" s="6">
        <f t="shared" si="80"/>
        <v>92368.90958171917</v>
      </c>
      <c r="F319" s="6">
        <f t="shared" si="81"/>
        <v>0.6169961727317474</v>
      </c>
      <c r="G319" s="6">
        <f t="shared" si="82"/>
        <v>-10573.109041828084</v>
      </c>
      <c r="H319" s="6">
        <f t="shared" si="83"/>
        <v>5.9109633436387226</v>
      </c>
      <c r="I319" s="6">
        <f t="shared" si="84"/>
        <v>-10.422903551075509</v>
      </c>
      <c r="K319" s="6">
        <f t="shared" si="85"/>
        <v>2.959999999999981</v>
      </c>
      <c r="L319" s="6"/>
      <c r="M319" s="6"/>
      <c r="N319" s="6"/>
      <c r="O319" s="6"/>
      <c r="P319" s="6"/>
      <c r="Q319" s="6"/>
      <c r="R319" s="6"/>
    </row>
    <row r="320" spans="2:18" ht="15">
      <c r="B320" s="6">
        <f t="shared" si="86"/>
        <v>2.9699999999999807</v>
      </c>
      <c r="C320" s="6">
        <f t="shared" si="78"/>
        <v>6.228542705301769</v>
      </c>
      <c r="D320" s="6">
        <f t="shared" si="79"/>
        <v>141.5910360078154</v>
      </c>
      <c r="E320" s="6">
        <f t="shared" si="80"/>
        <v>90930.44245312305</v>
      </c>
      <c r="F320" s="6">
        <f t="shared" si="81"/>
        <v>0.622854270530177</v>
      </c>
      <c r="G320" s="6">
        <f t="shared" si="82"/>
        <v>-10716.955754687695</v>
      </c>
      <c r="H320" s="6">
        <f t="shared" si="83"/>
        <v>5.805232253220442</v>
      </c>
      <c r="I320" s="6">
        <f t="shared" si="84"/>
        <v>-10.573109041828083</v>
      </c>
      <c r="K320" s="6">
        <f t="shared" si="85"/>
        <v>2.9699999999999807</v>
      </c>
      <c r="L320" s="6"/>
      <c r="M320" s="6"/>
      <c r="N320" s="6"/>
      <c r="O320" s="6"/>
      <c r="P320" s="6"/>
      <c r="Q320" s="6"/>
      <c r="R320" s="6"/>
    </row>
    <row r="321" spans="2:18" ht="15">
      <c r="B321" s="6">
        <f t="shared" si="86"/>
        <v>2.9799999999999804</v>
      </c>
      <c r="C321" s="6">
        <f t="shared" si="78"/>
        <v>6.286059180046239</v>
      </c>
      <c r="D321" s="6">
        <f t="shared" si="79"/>
        <v>140.73341363165702</v>
      </c>
      <c r="E321" s="6">
        <f t="shared" si="80"/>
        <v>89552.71313918609</v>
      </c>
      <c r="F321" s="6">
        <f t="shared" si="81"/>
        <v>0.628605918004624</v>
      </c>
      <c r="G321" s="6">
        <f t="shared" si="82"/>
        <v>-10854.728686081391</v>
      </c>
      <c r="H321" s="6">
        <f t="shared" si="83"/>
        <v>5.698062695673565</v>
      </c>
      <c r="I321" s="6">
        <f t="shared" si="84"/>
        <v>-10.716955754687694</v>
      </c>
      <c r="K321" s="6">
        <f t="shared" si="85"/>
        <v>2.9799999999999804</v>
      </c>
      <c r="L321" s="6"/>
      <c r="M321" s="6"/>
      <c r="N321" s="6"/>
      <c r="O321" s="6"/>
      <c r="P321" s="6"/>
      <c r="Q321" s="6"/>
      <c r="R321" s="6"/>
    </row>
    <row r="322" spans="2:18" ht="15">
      <c r="B322" s="6">
        <f t="shared" si="86"/>
        <v>2.9899999999999802</v>
      </c>
      <c r="C322" s="6">
        <f t="shared" si="78"/>
        <v>6.342497070568671</v>
      </c>
      <c r="D322" s="6">
        <f t="shared" si="79"/>
        <v>139.90444970295002</v>
      </c>
      <c r="E322" s="6">
        <f t="shared" si="80"/>
        <v>88233.0401709787</v>
      </c>
      <c r="F322" s="6">
        <f t="shared" si="81"/>
        <v>0.6342497070568671</v>
      </c>
      <c r="G322" s="6">
        <f t="shared" si="82"/>
        <v>-10986.69598290213</v>
      </c>
      <c r="H322" s="6">
        <f t="shared" si="83"/>
        <v>5.589515408812751</v>
      </c>
      <c r="I322" s="6">
        <f t="shared" si="84"/>
        <v>-10.85472868608139</v>
      </c>
      <c r="K322" s="6">
        <f t="shared" si="85"/>
        <v>2.9899999999999802</v>
      </c>
      <c r="L322" s="6"/>
      <c r="M322" s="6"/>
      <c r="N322" s="6"/>
      <c r="O322" s="6"/>
      <c r="P322" s="6"/>
      <c r="Q322" s="6"/>
      <c r="R322" s="6"/>
    </row>
    <row r="323" spans="2:18" ht="15">
      <c r="B323" s="6">
        <f t="shared" si="86"/>
        <v>2.99999999999998</v>
      </c>
      <c r="C323" s="6">
        <f t="shared" si="78"/>
        <v>6.397842889857653</v>
      </c>
      <c r="D323" s="6">
        <f t="shared" si="79"/>
        <v>139.10333935761034</v>
      </c>
      <c r="E323" s="6">
        <f t="shared" si="80"/>
        <v>86968.89983224036</v>
      </c>
      <c r="F323" s="6">
        <f t="shared" si="81"/>
        <v>0.6397842889857653</v>
      </c>
      <c r="G323" s="6">
        <f t="shared" si="82"/>
        <v>-11113.110016775963</v>
      </c>
      <c r="H323" s="6">
        <f t="shared" si="83"/>
        <v>5.47964844898373</v>
      </c>
      <c r="I323" s="6">
        <f t="shared" si="84"/>
        <v>-10.98669598290213</v>
      </c>
      <c r="K323" s="6">
        <f t="shared" si="85"/>
        <v>2.99999999999998</v>
      </c>
      <c r="L323" s="6"/>
      <c r="M323" s="6"/>
      <c r="N323" s="6"/>
      <c r="O323" s="6"/>
      <c r="P323" s="6"/>
      <c r="Q323" s="6"/>
      <c r="R323" s="6"/>
    </row>
    <row r="324" spans="2:18" ht="15">
      <c r="B324" s="6">
        <f t="shared" si="86"/>
        <v>3.00999999999998</v>
      </c>
      <c r="C324" s="6">
        <f t="shared" si="78"/>
        <v>6.4520837188466515</v>
      </c>
      <c r="D324" s="6">
        <f t="shared" si="79"/>
        <v>138.32931367900608</v>
      </c>
      <c r="E324" s="6">
        <f t="shared" si="80"/>
        <v>85757.91617516908</v>
      </c>
      <c r="F324" s="6">
        <f t="shared" si="81"/>
        <v>0.6452083718846652</v>
      </c>
      <c r="G324" s="6">
        <f t="shared" si="82"/>
        <v>-11234.208382483092</v>
      </c>
      <c r="H324" s="6">
        <f t="shared" si="83"/>
        <v>5.3685173488159705</v>
      </c>
      <c r="I324" s="6">
        <f t="shared" si="84"/>
        <v>-11.113110016775963</v>
      </c>
      <c r="K324" s="6">
        <f t="shared" si="85"/>
        <v>3.00999999999998</v>
      </c>
      <c r="L324" s="6"/>
      <c r="M324" s="6"/>
      <c r="N324" s="6"/>
      <c r="O324" s="6"/>
      <c r="P324" s="6"/>
      <c r="Q324" s="6"/>
      <c r="R324" s="6"/>
    </row>
    <row r="325" spans="2:18" ht="15">
      <c r="B325" s="6">
        <f t="shared" si="86"/>
        <v>3.0199999999999796</v>
      </c>
      <c r="C325" s="6">
        <f t="shared" si="78"/>
        <v>6.505207181915687</v>
      </c>
      <c r="D325" s="6">
        <f t="shared" si="79"/>
        <v>137.58163817989865</v>
      </c>
      <c r="E325" s="6">
        <f t="shared" si="80"/>
        <v>84597.85174090823</v>
      </c>
      <c r="F325" s="6">
        <f t="shared" si="81"/>
        <v>0.6505207181915688</v>
      </c>
      <c r="G325" s="6">
        <f t="shared" si="82"/>
        <v>-11350.214825909177</v>
      </c>
      <c r="H325" s="6">
        <f t="shared" si="83"/>
        <v>5.25617526499114</v>
      </c>
      <c r="I325" s="6">
        <f t="shared" si="84"/>
        <v>-11.234208382483091</v>
      </c>
      <c r="K325" s="6">
        <f t="shared" si="85"/>
        <v>3.0199999999999796</v>
      </c>
      <c r="L325" s="6"/>
      <c r="M325" s="6"/>
      <c r="N325" s="6"/>
      <c r="O325" s="6"/>
      <c r="P325" s="6"/>
      <c r="Q325" s="6"/>
      <c r="R325" s="6"/>
    </row>
    <row r="326" spans="2:18" ht="15">
      <c r="B326" s="6">
        <f t="shared" si="86"/>
        <v>3.0299999999999794</v>
      </c>
      <c r="C326" s="6">
        <f t="shared" si="78"/>
        <v>6.557201423824303</v>
      </c>
      <c r="D326" s="6">
        <f t="shared" si="79"/>
        <v>136.85961135087888</v>
      </c>
      <c r="E326" s="6">
        <f t="shared" si="80"/>
        <v>83486.59893449447</v>
      </c>
      <c r="F326" s="6">
        <f t="shared" si="81"/>
        <v>0.6557201423824304</v>
      </c>
      <c r="G326" s="6">
        <f t="shared" si="82"/>
        <v>-11461.340106550553</v>
      </c>
      <c r="H326" s="6">
        <f t="shared" si="83"/>
        <v>5.142673116732048</v>
      </c>
      <c r="I326" s="6">
        <f t="shared" si="84"/>
        <v>-11.350214825909177</v>
      </c>
      <c r="K326" s="6">
        <f t="shared" si="85"/>
        <v>3.0299999999999794</v>
      </c>
      <c r="L326" s="6"/>
      <c r="M326" s="6"/>
      <c r="N326" s="6"/>
      <c r="O326" s="6"/>
      <c r="P326" s="6"/>
      <c r="Q326" s="6"/>
      <c r="R326" s="6"/>
    </row>
    <row r="327" spans="2:18" ht="15">
      <c r="B327" s="6">
        <f t="shared" si="86"/>
        <v>3.039999999999979</v>
      </c>
      <c r="C327" s="6">
        <f t="shared" si="78"/>
        <v>6.608055087986296</v>
      </c>
      <c r="D327" s="6">
        <f t="shared" si="79"/>
        <v>136.16256327413151</v>
      </c>
      <c r="E327" s="6">
        <f t="shared" si="80"/>
        <v>82422.17200742195</v>
      </c>
      <c r="F327" s="6">
        <f t="shared" si="81"/>
        <v>0.6608055087986296</v>
      </c>
      <c r="G327" s="6">
        <f t="shared" si="82"/>
        <v>-11567.782799257806</v>
      </c>
      <c r="H327" s="6">
        <f t="shared" si="83"/>
        <v>5.028059715666543</v>
      </c>
      <c r="I327" s="6">
        <f t="shared" si="84"/>
        <v>-11.461340106550553</v>
      </c>
      <c r="K327" s="6">
        <f t="shared" si="85"/>
        <v>3.039999999999979</v>
      </c>
      <c r="L327" s="6"/>
      <c r="M327" s="6"/>
      <c r="N327" s="6"/>
      <c r="O327" s="6"/>
      <c r="P327" s="6"/>
      <c r="Q327" s="6"/>
      <c r="R327" s="6"/>
    </row>
    <row r="328" spans="2:18" ht="15">
      <c r="B328" s="6">
        <f t="shared" si="86"/>
        <v>3.049999999999979</v>
      </c>
      <c r="C328" s="6">
        <f t="shared" si="78"/>
        <v>6.657757296002998</v>
      </c>
      <c r="D328" s="6">
        <f t="shared" si="79"/>
        <v>135.48985430107672</v>
      </c>
      <c r="E328" s="6">
        <f t="shared" si="80"/>
        <v>81402.69960421564</v>
      </c>
      <c r="F328" s="6">
        <f t="shared" si="81"/>
        <v>0.6657757296002998</v>
      </c>
      <c r="G328" s="6">
        <f t="shared" si="82"/>
        <v>-11669.730039578437</v>
      </c>
      <c r="H328" s="6">
        <f t="shared" si="83"/>
        <v>4.912381887673964</v>
      </c>
      <c r="I328" s="6">
        <f t="shared" si="84"/>
        <v>-11.567782799257806</v>
      </c>
      <c r="K328" s="6">
        <f t="shared" si="85"/>
        <v>3.049999999999979</v>
      </c>
      <c r="L328" s="6"/>
      <c r="M328" s="6"/>
      <c r="N328" s="6"/>
      <c r="O328" s="6"/>
      <c r="P328" s="6"/>
      <c r="Q328" s="6"/>
      <c r="R328" s="6"/>
    </row>
    <row r="329" spans="2:18" ht="15">
      <c r="B329" s="6">
        <f t="shared" si="86"/>
        <v>3.0599999999999787</v>
      </c>
      <c r="C329" s="6">
        <f t="shared" si="78"/>
        <v>6.706297628377759</v>
      </c>
      <c r="D329" s="6">
        <f t="shared" si="79"/>
        <v>134.84087379222396</v>
      </c>
      <c r="E329" s="6">
        <f t="shared" si="80"/>
        <v>80426.41783248249</v>
      </c>
      <c r="F329" s="6">
        <f t="shared" si="81"/>
        <v>0.670629762837776</v>
      </c>
      <c r="G329" s="6">
        <f t="shared" si="82"/>
        <v>-11767.35821675175</v>
      </c>
      <c r="H329" s="6">
        <f t="shared" si="83"/>
        <v>4.79568458727818</v>
      </c>
      <c r="I329" s="6">
        <f t="shared" si="84"/>
        <v>-11.669730039578436</v>
      </c>
      <c r="K329" s="6">
        <f t="shared" si="85"/>
        <v>3.0599999999999787</v>
      </c>
      <c r="L329" s="6"/>
      <c r="M329" s="6"/>
      <c r="N329" s="6"/>
      <c r="O329" s="6"/>
      <c r="P329" s="6"/>
      <c r="Q329" s="6"/>
      <c r="R329" s="6"/>
    </row>
    <row r="330" spans="2:18" ht="15">
      <c r="B330" s="6">
        <f t="shared" si="86"/>
        <v>3.0699999999999785</v>
      </c>
      <c r="C330" s="6">
        <f t="shared" si="78"/>
        <v>6.753666106339703</v>
      </c>
      <c r="D330" s="6">
        <f t="shared" si="79"/>
        <v>134.21503891741608</v>
      </c>
      <c r="E330" s="6">
        <f t="shared" si="80"/>
        <v>79491.66381881255</v>
      </c>
      <c r="F330" s="6">
        <f t="shared" si="81"/>
        <v>0.6753666106339704</v>
      </c>
      <c r="G330" s="6">
        <f t="shared" si="82"/>
        <v>-11860.833618118744</v>
      </c>
      <c r="H330" s="6">
        <f t="shared" si="83"/>
        <v>4.678011005110663</v>
      </c>
      <c r="I330" s="6">
        <f t="shared" si="84"/>
        <v>-11.76735821675175</v>
      </c>
      <c r="K330" s="6">
        <f t="shared" si="85"/>
        <v>3.0699999999999785</v>
      </c>
      <c r="L330" s="6"/>
      <c r="M330" s="6"/>
      <c r="N330" s="6"/>
      <c r="O330" s="6"/>
      <c r="P330" s="6"/>
      <c r="Q330" s="6"/>
      <c r="R330" s="6"/>
    </row>
    <row r="331" spans="2:18" ht="15">
      <c r="B331" s="6">
        <f t="shared" si="86"/>
        <v>3.0799999999999783</v>
      </c>
      <c r="C331" s="6">
        <f t="shared" si="78"/>
        <v>6.799853174709904</v>
      </c>
      <c r="D331" s="6">
        <f t="shared" si="79"/>
        <v>133.61179351453364</v>
      </c>
      <c r="E331" s="6">
        <f t="shared" si="80"/>
        <v>78596.86971563696</v>
      </c>
      <c r="F331" s="6">
        <f t="shared" si="81"/>
        <v>0.6799853174709904</v>
      </c>
      <c r="G331" s="6">
        <f t="shared" si="82"/>
        <v>-11950.313028436303</v>
      </c>
      <c r="H331" s="6">
        <f t="shared" si="83"/>
        <v>4.559402668929475</v>
      </c>
      <c r="I331" s="6">
        <f t="shared" si="84"/>
        <v>-11.860833618118745</v>
      </c>
      <c r="K331" s="6">
        <f t="shared" si="85"/>
        <v>3.0799999999999783</v>
      </c>
      <c r="L331" s="6"/>
      <c r="M331" s="6"/>
      <c r="N331" s="6"/>
      <c r="O331" s="6"/>
      <c r="P331" s="6"/>
      <c r="Q331" s="6"/>
      <c r="R331" s="6"/>
    </row>
    <row r="332" spans="2:18" ht="15">
      <c r="B332" s="6">
        <f t="shared" si="86"/>
        <v>3.089999999999978</v>
      </c>
      <c r="C332" s="6">
        <f t="shared" si="78"/>
        <v>6.844849685747777</v>
      </c>
      <c r="D332" s="6">
        <f t="shared" si="79"/>
        <v>133.03060700465943</v>
      </c>
      <c r="E332" s="6">
        <f t="shared" si="80"/>
        <v>77740.5571267129</v>
      </c>
      <c r="F332" s="6">
        <f t="shared" si="81"/>
        <v>0.6844849685747777</v>
      </c>
      <c r="G332" s="6">
        <f t="shared" si="82"/>
        <v>-12035.94428732871</v>
      </c>
      <c r="H332" s="6">
        <f t="shared" si="83"/>
        <v>4.439899538645112</v>
      </c>
      <c r="I332" s="6">
        <f t="shared" si="84"/>
        <v>-11.950313028436303</v>
      </c>
      <c r="K332" s="6">
        <f t="shared" si="85"/>
        <v>3.089999999999978</v>
      </c>
      <c r="L332" s="6"/>
      <c r="M332" s="6"/>
      <c r="N332" s="6"/>
      <c r="O332" s="6"/>
      <c r="P332" s="6"/>
      <c r="Q332" s="6"/>
      <c r="R332" s="6"/>
    </row>
    <row r="333" spans="2:18" ht="15">
      <c r="B333" s="6">
        <f t="shared" si="86"/>
        <v>3.099999999999978</v>
      </c>
      <c r="C333" s="6">
        <f t="shared" si="78"/>
        <v>6.888646883919861</v>
      </c>
      <c r="D333" s="6">
        <f t="shared" si="79"/>
        <v>132.47097336166627</v>
      </c>
      <c r="E333" s="6">
        <f t="shared" si="80"/>
        <v>76921.33192130529</v>
      </c>
      <c r="F333" s="6">
        <f t="shared" si="81"/>
        <v>0.6888646883919862</v>
      </c>
      <c r="G333" s="6">
        <f t="shared" si="82"/>
        <v>-12117.866807869472</v>
      </c>
      <c r="H333" s="6">
        <f t="shared" si="83"/>
        <v>4.319540095771825</v>
      </c>
      <c r="I333" s="6">
        <f t="shared" si="84"/>
        <v>-12.035944287328709</v>
      </c>
      <c r="K333" s="6">
        <f t="shared" si="85"/>
        <v>3.099999999999978</v>
      </c>
      <c r="L333" s="6"/>
      <c r="M333" s="6"/>
      <c r="N333" s="6"/>
      <c r="O333" s="6"/>
      <c r="P333" s="6"/>
      <c r="Q333" s="6"/>
      <c r="R333" s="6"/>
    </row>
    <row r="334" spans="2:18" ht="15">
      <c r="B334" s="6">
        <f t="shared" si="86"/>
        <v>3.1099999999999777</v>
      </c>
      <c r="C334" s="6">
        <f t="shared" si="78"/>
        <v>6.931236391537186</v>
      </c>
      <c r="D334" s="6">
        <f t="shared" si="79"/>
        <v>131.93241013417924</v>
      </c>
      <c r="E334" s="6">
        <f t="shared" si="80"/>
        <v>76137.87940937316</v>
      </c>
      <c r="F334" s="6">
        <f t="shared" si="81"/>
        <v>0.6931236391537187</v>
      </c>
      <c r="G334" s="6">
        <f t="shared" si="82"/>
        <v>-12196.212059062684</v>
      </c>
      <c r="H334" s="6">
        <f t="shared" si="83"/>
        <v>4.19836142769313</v>
      </c>
      <c r="I334" s="6">
        <f t="shared" si="84"/>
        <v>-12.117866807869472</v>
      </c>
      <c r="K334" s="6">
        <f t="shared" si="85"/>
        <v>3.1099999999999777</v>
      </c>
      <c r="L334" s="6"/>
      <c r="M334" s="6"/>
      <c r="N334" s="6"/>
      <c r="O334" s="6"/>
      <c r="P334" s="6"/>
      <c r="Q334" s="6"/>
      <c r="R334" s="6"/>
    </row>
    <row r="335" spans="2:18" ht="15">
      <c r="B335" s="6">
        <f t="shared" si="86"/>
        <v>3.1199999999999775</v>
      </c>
      <c r="C335" s="6">
        <f t="shared" si="78"/>
        <v>6.972610195211164</v>
      </c>
      <c r="D335" s="6">
        <f t="shared" si="79"/>
        <v>131.4144575178738</v>
      </c>
      <c r="E335" s="6">
        <f t="shared" si="80"/>
        <v>75388.95985215418</v>
      </c>
      <c r="F335" s="6">
        <f t="shared" si="81"/>
        <v>0.6972610195211164</v>
      </c>
      <c r="G335" s="6">
        <f t="shared" si="82"/>
        <v>-12271.104014784582</v>
      </c>
      <c r="H335" s="6">
        <f t="shared" si="83"/>
        <v>4.076399307102503</v>
      </c>
      <c r="I335" s="6">
        <f t="shared" si="84"/>
        <v>-12.196212059062685</v>
      </c>
      <c r="K335" s="6">
        <f t="shared" si="85"/>
        <v>3.1199999999999775</v>
      </c>
      <c r="L335" s="6"/>
      <c r="M335" s="6"/>
      <c r="N335" s="6"/>
      <c r="O335" s="6"/>
      <c r="P335" s="6"/>
      <c r="Q335" s="6"/>
      <c r="R335" s="6"/>
    </row>
    <row r="336" spans="2:18" ht="15">
      <c r="B336" s="6">
        <f t="shared" si="86"/>
        <v>3.1299999999999772</v>
      </c>
      <c r="C336" s="6">
        <f t="shared" si="78"/>
        <v>7.01276063308145</v>
      </c>
      <c r="D336" s="6">
        <f t="shared" si="79"/>
        <v>130.91667747609785</v>
      </c>
      <c r="E336" s="6">
        <f t="shared" si="80"/>
        <v>74673.40428448208</v>
      </c>
      <c r="F336" s="6">
        <f t="shared" si="81"/>
        <v>0.701276063308145</v>
      </c>
      <c r="G336" s="6">
        <f t="shared" si="82"/>
        <v>-12342.659571551792</v>
      </c>
      <c r="H336" s="6">
        <f t="shared" si="83"/>
        <v>3.953688266954657</v>
      </c>
      <c r="I336" s="6">
        <f t="shared" si="84"/>
        <v>-12.271104014784582</v>
      </c>
      <c r="K336" s="6">
        <f t="shared" si="85"/>
        <v>3.1299999999999772</v>
      </c>
      <c r="L336" s="6"/>
      <c r="M336" s="6"/>
      <c r="N336" s="6"/>
      <c r="O336" s="6"/>
      <c r="P336" s="6"/>
      <c r="Q336" s="6"/>
      <c r="R336" s="6"/>
    </row>
    <row r="337" spans="2:18" ht="15">
      <c r="B337" s="6">
        <f t="shared" si="86"/>
        <v>3.139999999999977</v>
      </c>
      <c r="C337" s="6">
        <f t="shared" si="78"/>
        <v>7.051680382772418</v>
      </c>
      <c r="D337" s="6">
        <f t="shared" si="79"/>
        <v>130.4386529068446</v>
      </c>
      <c r="E337" s="6">
        <f t="shared" si="80"/>
        <v>73990.11062697187</v>
      </c>
      <c r="F337" s="6">
        <f t="shared" si="81"/>
        <v>0.7051680382772418</v>
      </c>
      <c r="G337" s="6">
        <f t="shared" si="82"/>
        <v>-12410.988937302813</v>
      </c>
      <c r="H337" s="6">
        <f t="shared" si="83"/>
        <v>3.830261671239139</v>
      </c>
      <c r="I337" s="6">
        <f t="shared" si="84"/>
        <v>-12.342659571551792</v>
      </c>
      <c r="K337" s="6">
        <f t="shared" si="85"/>
        <v>3.139999999999977</v>
      </c>
      <c r="L337" s="6"/>
      <c r="M337" s="6"/>
      <c r="N337" s="6"/>
      <c r="O337" s="6"/>
      <c r="P337" s="6"/>
      <c r="Q337" s="6"/>
      <c r="R337" s="6"/>
    </row>
    <row r="338" spans="2:18" ht="15">
      <c r="B338" s="6">
        <f t="shared" si="86"/>
        <v>3.149999999999977</v>
      </c>
      <c r="C338" s="6">
        <f aca="true" t="shared" si="87" ref="C338:C347">(H337*$C$20)+C337+0.5*I338*$C$20^2</f>
        <v>7.089362450037944</v>
      </c>
      <c r="D338" s="6">
        <f aca="true" t="shared" si="88" ref="D338:D347">D337*(E338/E337)^(($D$18-1)/$D$18)</f>
        <v>129.9799868541554</v>
      </c>
      <c r="E338" s="6">
        <f aca="true" t="shared" si="89" ref="E338:E347">((D337*F337^($D$18-1)*$D$17*$D$13)/(F338*F338^($D$18-1)))</f>
        <v>73338.04006788212</v>
      </c>
      <c r="F338" s="6">
        <f aca="true" t="shared" si="90" ref="F338:F347">$D$4*C338</f>
        <v>0.7089362450037945</v>
      </c>
      <c r="G338" s="6">
        <f aca="true" t="shared" si="91" ref="G338:G347">((E338-$D$9)*$D$4)-$D$6</f>
        <v>-12476.195993211788</v>
      </c>
      <c r="H338" s="6">
        <f aca="true" t="shared" si="92" ref="H338:H347">(I338*$C$20)+H337</f>
        <v>3.7061517818661107</v>
      </c>
      <c r="I338" s="6">
        <f aca="true" t="shared" si="93" ref="I338:I347">G337/$D$3</f>
        <v>-12.410988937302813</v>
      </c>
      <c r="K338" s="6">
        <f>K337+$C$20</f>
        <v>3.149999999999977</v>
      </c>
      <c r="L338" s="6"/>
      <c r="M338" s="6"/>
      <c r="N338" s="6"/>
      <c r="O338" s="6"/>
      <c r="P338" s="6"/>
      <c r="Q338" s="6"/>
      <c r="R338" s="6"/>
    </row>
    <row r="339" spans="2:18" ht="15">
      <c r="B339" s="6">
        <f t="shared" si="86"/>
        <v>3.1599999999999766</v>
      </c>
      <c r="C339" s="6">
        <f t="shared" si="87"/>
        <v>7.125800158056945</v>
      </c>
      <c r="D339" s="6">
        <f t="shared" si="88"/>
        <v>129.5403017620882</v>
      </c>
      <c r="E339" s="6">
        <f t="shared" si="89"/>
        <v>72716.21369601315</v>
      </c>
      <c r="F339" s="6">
        <f t="shared" si="90"/>
        <v>0.7125800158056945</v>
      </c>
      <c r="G339" s="6">
        <f t="shared" si="91"/>
        <v>-12538.378630398685</v>
      </c>
      <c r="H339" s="6">
        <f t="shared" si="92"/>
        <v>3.581389821933993</v>
      </c>
      <c r="I339" s="6">
        <f t="shared" si="93"/>
        <v>-12.476195993211787</v>
      </c>
      <c r="K339" s="6">
        <f>K338+$C$20</f>
        <v>3.1599999999999766</v>
      </c>
      <c r="L339" s="6"/>
      <c r="M339" s="6"/>
      <c r="N339" s="6"/>
      <c r="O339" s="6"/>
      <c r="P339" s="6"/>
      <c r="Q339" s="6"/>
      <c r="R339" s="6"/>
    </row>
    <row r="340" spans="2:9" ht="15">
      <c r="B340" s="6">
        <f t="shared" si="86"/>
        <v>3.1699999999999764</v>
      </c>
      <c r="C340" s="6">
        <f t="shared" si="87"/>
        <v>7.160987137344765</v>
      </c>
      <c r="D340" s="6">
        <f t="shared" si="88"/>
        <v>129.11923876945238</v>
      </c>
      <c r="E340" s="6">
        <f t="shared" si="89"/>
        <v>72123.70936743717</v>
      </c>
      <c r="F340" s="6">
        <f t="shared" si="90"/>
        <v>0.7160987137344765</v>
      </c>
      <c r="G340" s="6">
        <f t="shared" si="91"/>
        <v>-12597.629063256283</v>
      </c>
      <c r="H340" s="6">
        <f t="shared" si="92"/>
        <v>3.456006035630006</v>
      </c>
      <c r="I340" s="6">
        <f t="shared" si="93"/>
        <v>-12.538378630398686</v>
      </c>
    </row>
    <row r="341" spans="2:9" ht="15">
      <c r="B341" s="6">
        <f t="shared" si="86"/>
        <v>3.179999999999976</v>
      </c>
      <c r="C341" s="6">
        <f t="shared" si="87"/>
        <v>7.194917316247903</v>
      </c>
      <c r="D341" s="6">
        <f t="shared" si="88"/>
        <v>128.71645704358008</v>
      </c>
      <c r="E341" s="6">
        <f t="shared" si="89"/>
        <v>71559.65879018874</v>
      </c>
      <c r="F341" s="6">
        <f t="shared" si="90"/>
        <v>0.7194917316247903</v>
      </c>
      <c r="G341" s="6">
        <f t="shared" si="91"/>
        <v>-12654.034120981127</v>
      </c>
      <c r="H341" s="6">
        <f t="shared" si="92"/>
        <v>3.330029744997443</v>
      </c>
      <c r="I341" s="6">
        <f t="shared" si="93"/>
        <v>-12.597629063256283</v>
      </c>
    </row>
    <row r="342" spans="2:9" ht="15">
      <c r="B342" s="6">
        <f t="shared" si="86"/>
        <v>3.189999999999976</v>
      </c>
      <c r="C342" s="6">
        <f t="shared" si="87"/>
        <v>7.227584911991828</v>
      </c>
      <c r="D342" s="6">
        <f t="shared" si="88"/>
        <v>128.33163315147442</v>
      </c>
      <c r="E342" s="6">
        <f t="shared" si="89"/>
        <v>71023.2448122746</v>
      </c>
      <c r="F342" s="6">
        <f t="shared" si="90"/>
        <v>0.7227584911991829</v>
      </c>
      <c r="G342" s="6">
        <f t="shared" si="91"/>
        <v>-12707.67551877254</v>
      </c>
      <c r="H342" s="6">
        <f t="shared" si="92"/>
        <v>3.2034894037876316</v>
      </c>
      <c r="I342" s="6">
        <f t="shared" si="93"/>
        <v>-12.654034120981127</v>
      </c>
    </row>
    <row r="343" spans="2:9" ht="15">
      <c r="B343" s="6">
        <f t="shared" si="86"/>
        <v>3.1999999999999758</v>
      </c>
      <c r="C343" s="6">
        <f t="shared" si="87"/>
        <v>7.258984422253765</v>
      </c>
      <c r="D343" s="6">
        <f t="shared" si="88"/>
        <v>127.96446046674974</v>
      </c>
      <c r="E343" s="6">
        <f t="shared" si="89"/>
        <v>70513.69889950498</v>
      </c>
      <c r="F343" s="6">
        <f t="shared" si="90"/>
        <v>0.7258984422253766</v>
      </c>
      <c r="G343" s="6">
        <f t="shared" si="91"/>
        <v>-12758.630110049502</v>
      </c>
      <c r="H343" s="6">
        <f t="shared" si="92"/>
        <v>3.076412648599906</v>
      </c>
      <c r="I343" s="6">
        <f t="shared" si="93"/>
        <v>-12.70767551877254</v>
      </c>
    </row>
    <row r="344" spans="2:9" ht="15">
      <c r="B344" s="6">
        <f aca="true" t="shared" si="94" ref="B344:B369">B343+$C$20</f>
        <v>3.2099999999999755</v>
      </c>
      <c r="C344" s="6">
        <f t="shared" si="87"/>
        <v>7.289110617234262</v>
      </c>
      <c r="D344" s="6">
        <f t="shared" si="88"/>
        <v>127.61464861085302</v>
      </c>
      <c r="E344" s="6">
        <f t="shared" si="89"/>
        <v>70030.29879070455</v>
      </c>
      <c r="F344" s="6">
        <f t="shared" si="90"/>
        <v>0.7289110617234262</v>
      </c>
      <c r="G344" s="6">
        <f t="shared" si="91"/>
        <v>-12806.970120929545</v>
      </c>
      <c r="H344" s="6">
        <f t="shared" si="92"/>
        <v>2.948826347499411</v>
      </c>
      <c r="I344" s="6">
        <f t="shared" si="93"/>
        <v>-12.758630110049502</v>
      </c>
    </row>
    <row r="345" spans="2:9" ht="15">
      <c r="B345" s="6">
        <f t="shared" si="94"/>
        <v>3.2199999999999753</v>
      </c>
      <c r="C345" s="6">
        <f t="shared" si="87"/>
        <v>7.3179585322032095</v>
      </c>
      <c r="D345" s="6">
        <f t="shared" si="88"/>
        <v>127.2819229271307</v>
      </c>
      <c r="E345" s="6">
        <f t="shared" si="89"/>
        <v>69572.36631884007</v>
      </c>
      <c r="F345" s="6">
        <f t="shared" si="90"/>
        <v>0.731795853220321</v>
      </c>
      <c r="G345" s="6">
        <f t="shared" si="91"/>
        <v>-12852.763368115993</v>
      </c>
      <c r="H345" s="6">
        <f t="shared" si="92"/>
        <v>2.8207566462901155</v>
      </c>
      <c r="I345" s="6">
        <f t="shared" si="93"/>
        <v>-12.806970120929545</v>
      </c>
    </row>
    <row r="346" spans="2:9" ht="15">
      <c r="B346" s="6">
        <f t="shared" si="94"/>
        <v>3.229999999999975</v>
      </c>
      <c r="C346" s="6">
        <f t="shared" si="87"/>
        <v>7.345523460497705</v>
      </c>
      <c r="D346" s="6">
        <f t="shared" si="88"/>
        <v>126.96602398637941</v>
      </c>
      <c r="E346" s="6">
        <f t="shared" si="89"/>
        <v>69139.26538750812</v>
      </c>
      <c r="F346" s="6">
        <f t="shared" si="90"/>
        <v>0.7345523460497705</v>
      </c>
      <c r="G346" s="6">
        <f t="shared" si="91"/>
        <v>-12896.073461249189</v>
      </c>
      <c r="H346" s="6">
        <f t="shared" si="92"/>
        <v>2.6922290126089554</v>
      </c>
      <c r="I346" s="6">
        <f t="shared" si="93"/>
        <v>-12.852763368115994</v>
      </c>
    </row>
    <row r="347" spans="2:9" ht="15">
      <c r="B347" s="6">
        <f t="shared" si="94"/>
        <v>3.239999999999975</v>
      </c>
      <c r="C347" s="6">
        <f t="shared" si="87"/>
        <v>7.3718009469507315</v>
      </c>
      <c r="D347" s="6">
        <f t="shared" si="88"/>
        <v>126.66670712259337</v>
      </c>
      <c r="E347" s="6">
        <f t="shared" si="89"/>
        <v>68730.40009306696</v>
      </c>
      <c r="F347" s="6">
        <f t="shared" si="90"/>
        <v>0.7371800946950732</v>
      </c>
      <c r="G347" s="6">
        <f t="shared" si="91"/>
        <v>-12936.959990693304</v>
      </c>
      <c r="H347" s="6">
        <f t="shared" si="92"/>
        <v>2.5632682779964635</v>
      </c>
      <c r="I347" s="6">
        <f t="shared" si="93"/>
        <v>-12.89607346124919</v>
      </c>
    </row>
    <row r="348" spans="2:9" ht="15">
      <c r="B348" s="6">
        <f t="shared" si="94"/>
        <v>3.2499999999999747</v>
      </c>
      <c r="C348" s="6">
        <f aca="true" t="shared" si="95" ref="C348:C369">(H347*$C$20)+C347+0.5*I348*$C$20^2</f>
        <v>7.396786781731162</v>
      </c>
      <c r="D348" s="6">
        <f aca="true" t="shared" si="96" ref="D348:D369">D347*(E348/E347)^(($D$18-1)/$D$18)</f>
        <v>126.38374199769328</v>
      </c>
      <c r="E348" s="6">
        <f aca="true" t="shared" si="97" ref="E348:E369">((D347*F347^($D$18-1)*$D$17*$D$13)/(F348*F348^($D$18-1)))</f>
        <v>68345.21298347559</v>
      </c>
      <c r="F348" s="6">
        <f aca="true" t="shared" si="98" ref="F348:F369">$D$4*C348</f>
        <v>0.7396786781731163</v>
      </c>
      <c r="G348" s="6">
        <f aca="true" t="shared" si="99" ref="G348:G369">((E348-$D$9)*$D$4)-$D$6</f>
        <v>-12975.47870165244</v>
      </c>
      <c r="H348" s="6">
        <f aca="true" t="shared" si="100" ref="H348:H369">(I348*$C$20)+H347</f>
        <v>2.4338986780895304</v>
      </c>
      <c r="I348" s="6">
        <f aca="true" t="shared" si="101" ref="I348:I369">G347/$D$3</f>
        <v>-12.936959990693303</v>
      </c>
    </row>
    <row r="349" spans="2:9" ht="15">
      <c r="B349" s="6">
        <f t="shared" si="94"/>
        <v>3.2599999999999745</v>
      </c>
      <c r="C349" s="6">
        <f t="shared" si="95"/>
        <v>7.420476994576975</v>
      </c>
      <c r="D349" s="6">
        <f t="shared" si="96"/>
        <v>126.11691219409387</v>
      </c>
      <c r="E349" s="6">
        <f t="shared" si="97"/>
        <v>67983.18344562623</v>
      </c>
      <c r="F349" s="6">
        <f t="shared" si="98"/>
        <v>0.7420476994576976</v>
      </c>
      <c r="G349" s="6">
        <f t="shared" si="99"/>
        <v>-13011.681655437376</v>
      </c>
      <c r="H349" s="6">
        <f t="shared" si="100"/>
        <v>2.304143891073006</v>
      </c>
      <c r="I349" s="6">
        <f t="shared" si="101"/>
        <v>-12.97547870165244</v>
      </c>
    </row>
    <row r="350" spans="2:9" ht="15">
      <c r="B350" s="6">
        <f t="shared" si="94"/>
        <v>3.2699999999999743</v>
      </c>
      <c r="C350" s="6">
        <f t="shared" si="95"/>
        <v>7.442867849404934</v>
      </c>
      <c r="D350" s="6">
        <f t="shared" si="96"/>
        <v>125.86601483403588</v>
      </c>
      <c r="E350" s="6">
        <f t="shared" si="97"/>
        <v>67643.82621362763</v>
      </c>
      <c r="F350" s="6">
        <f t="shared" si="98"/>
        <v>0.7442867849404934</v>
      </c>
      <c r="G350" s="6">
        <f t="shared" si="99"/>
        <v>-13045.617378637236</v>
      </c>
      <c r="H350" s="6">
        <f t="shared" si="100"/>
        <v>2.1740270745186323</v>
      </c>
      <c r="I350" s="6">
        <f t="shared" si="101"/>
        <v>-13.011681655437377</v>
      </c>
    </row>
    <row r="351" spans="2:9" ht="15">
      <c r="B351" s="6">
        <f t="shared" si="94"/>
        <v>3.279999999999974</v>
      </c>
      <c r="C351" s="6">
        <f t="shared" si="95"/>
        <v>7.463955839281188</v>
      </c>
      <c r="D351" s="6">
        <f t="shared" si="96"/>
        <v>125.63086022467762</v>
      </c>
      <c r="E351" s="6">
        <f t="shared" si="97"/>
        <v>67326.68999112217</v>
      </c>
      <c r="F351" s="6">
        <f t="shared" si="98"/>
        <v>0.7463955839281189</v>
      </c>
      <c r="G351" s="6">
        <f t="shared" si="99"/>
        <v>-13077.331000887783</v>
      </c>
      <c r="H351" s="6">
        <f t="shared" si="100"/>
        <v>2.0435709007322598</v>
      </c>
      <c r="I351" s="6">
        <f t="shared" si="101"/>
        <v>-13.045617378637237</v>
      </c>
    </row>
    <row r="352" spans="2:9" ht="15">
      <c r="B352" s="6">
        <f t="shared" si="94"/>
        <v>3.289999999999974</v>
      </c>
      <c r="C352" s="6">
        <f t="shared" si="95"/>
        <v>7.483737681738466</v>
      </c>
      <c r="D352" s="6">
        <f t="shared" si="96"/>
        <v>125.41127152800702</v>
      </c>
      <c r="E352" s="6">
        <f t="shared" si="97"/>
        <v>67031.3561813001</v>
      </c>
      <c r="F352" s="6">
        <f t="shared" si="98"/>
        <v>0.7483737681738467</v>
      </c>
      <c r="G352" s="6">
        <f t="shared" si="99"/>
        <v>-13106.86438186999</v>
      </c>
      <c r="H352" s="6">
        <f t="shared" si="100"/>
        <v>1.9127975907233818</v>
      </c>
      <c r="I352" s="6">
        <f t="shared" si="101"/>
        <v>-13.077331000887783</v>
      </c>
    </row>
    <row r="353" spans="2:9" ht="15">
      <c r="B353" s="6">
        <f t="shared" si="94"/>
        <v>3.2999999999999736</v>
      </c>
      <c r="C353" s="6">
        <f t="shared" si="95"/>
        <v>7.502210314426607</v>
      </c>
      <c r="D353" s="6">
        <f t="shared" si="96"/>
        <v>125.20708445470002</v>
      </c>
      <c r="E353" s="6">
        <f t="shared" si="97"/>
        <v>66757.43771881693</v>
      </c>
      <c r="F353" s="6">
        <f t="shared" si="98"/>
        <v>0.7502210314426607</v>
      </c>
      <c r="G353" s="6">
        <f t="shared" si="99"/>
        <v>-13134.256228118307</v>
      </c>
      <c r="H353" s="6">
        <f t="shared" si="100"/>
        <v>1.781728946904682</v>
      </c>
      <c r="I353" s="6">
        <f t="shared" si="101"/>
        <v>-13.10686438186999</v>
      </c>
    </row>
    <row r="354" spans="2:9" ht="15">
      <c r="B354" s="6">
        <f t="shared" si="94"/>
        <v>3.3099999999999734</v>
      </c>
      <c r="C354" s="6">
        <f t="shared" si="95"/>
        <v>7.5193708910842485</v>
      </c>
      <c r="D354" s="6">
        <f t="shared" si="96"/>
        <v>125.01814698111426</v>
      </c>
      <c r="E354" s="6">
        <f t="shared" si="97"/>
        <v>66504.57799832635</v>
      </c>
      <c r="F354" s="6">
        <f t="shared" si="98"/>
        <v>0.7519370891084249</v>
      </c>
      <c r="G354" s="6">
        <f t="shared" si="99"/>
        <v>-13159.542200167365</v>
      </c>
      <c r="H354" s="6">
        <f t="shared" si="100"/>
        <v>1.650386384623499</v>
      </c>
      <c r="I354" s="6">
        <f t="shared" si="101"/>
        <v>-13.134256228118307</v>
      </c>
    </row>
    <row r="355" spans="2:9" ht="15">
      <c r="B355" s="6">
        <f t="shared" si="94"/>
        <v>3.319999999999973</v>
      </c>
      <c r="C355" s="6">
        <f t="shared" si="95"/>
        <v>7.535216777820475</v>
      </c>
      <c r="D355" s="6">
        <f t="shared" si="96"/>
        <v>124.84431908866775</v>
      </c>
      <c r="E355" s="6">
        <f t="shared" si="97"/>
        <v>66272.44989481426</v>
      </c>
      <c r="F355" s="6">
        <f t="shared" si="98"/>
        <v>0.7535216777820475</v>
      </c>
      <c r="G355" s="6">
        <f t="shared" si="99"/>
        <v>-13182.755010518575</v>
      </c>
      <c r="H355" s="6">
        <f t="shared" si="100"/>
        <v>1.5187909626218252</v>
      </c>
      <c r="I355" s="6">
        <f t="shared" si="101"/>
        <v>-13.159542200167365</v>
      </c>
    </row>
    <row r="356" spans="2:9" ht="15">
      <c r="B356" s="6">
        <f t="shared" si="94"/>
        <v>3.329999999999973</v>
      </c>
      <c r="C356" s="6">
        <f t="shared" si="95"/>
        <v>7.5497455496961665</v>
      </c>
      <c r="D356" s="6">
        <f t="shared" si="96"/>
        <v>124.6854725249125</v>
      </c>
      <c r="E356" s="6">
        <f t="shared" si="97"/>
        <v>66060.75487136404</v>
      </c>
      <c r="F356" s="6">
        <f t="shared" si="98"/>
        <v>0.7549745549696167</v>
      </c>
      <c r="G356" s="6">
        <f t="shared" si="99"/>
        <v>-13203.924512863596</v>
      </c>
      <c r="H356" s="6">
        <f t="shared" si="100"/>
        <v>1.3869634125166395</v>
      </c>
      <c r="I356" s="6">
        <f t="shared" si="101"/>
        <v>-13.182755010518575</v>
      </c>
    </row>
    <row r="357" spans="2:9" ht="15">
      <c r="B357" s="6">
        <f t="shared" si="94"/>
        <v>3.3399999999999728</v>
      </c>
      <c r="C357" s="6">
        <f t="shared" si="95"/>
        <v>7.562954987595689</v>
      </c>
      <c r="D357" s="6">
        <f t="shared" si="96"/>
        <v>124.5414905856704</v>
      </c>
      <c r="E357" s="6">
        <f t="shared" si="97"/>
        <v>65869.22217040086</v>
      </c>
      <c r="F357" s="6">
        <f t="shared" si="98"/>
        <v>0.7562954987595689</v>
      </c>
      <c r="G357" s="6">
        <f t="shared" si="99"/>
        <v>-13223.077782959914</v>
      </c>
      <c r="H357" s="6">
        <f t="shared" si="100"/>
        <v>1.2549241673880034</v>
      </c>
      <c r="I357" s="6">
        <f t="shared" si="101"/>
        <v>-13.203924512863596</v>
      </c>
    </row>
    <row r="358" spans="2:9" ht="15">
      <c r="B358" s="6">
        <f t="shared" si="94"/>
        <v>3.3499999999999726</v>
      </c>
      <c r="C358" s="6">
        <f t="shared" si="95"/>
        <v>7.5748430753804215</v>
      </c>
      <c r="D358" s="6">
        <f t="shared" si="96"/>
        <v>124.41226791765516</v>
      </c>
      <c r="E358" s="6">
        <f t="shared" si="97"/>
        <v>65697.608084855</v>
      </c>
      <c r="F358" s="6">
        <f t="shared" si="98"/>
        <v>0.7574843075380422</v>
      </c>
      <c r="G358" s="6">
        <f t="shared" si="99"/>
        <v>-13240.2391915145</v>
      </c>
      <c r="H358" s="6">
        <f t="shared" si="100"/>
        <v>1.1226933895584041</v>
      </c>
      <c r="I358" s="6">
        <f t="shared" si="101"/>
        <v>-13.223077782959914</v>
      </c>
    </row>
    <row r="359" spans="2:9" ht="15">
      <c r="B359" s="6">
        <f t="shared" si="94"/>
        <v>3.3599999999999723</v>
      </c>
      <c r="C359" s="6">
        <f t="shared" si="95"/>
        <v>7.5854079973164295</v>
      </c>
      <c r="D359" s="6">
        <f t="shared" si="96"/>
        <v>124.29771034105958</v>
      </c>
      <c r="E359" s="6">
        <f t="shared" si="97"/>
        <v>65545.69530605801</v>
      </c>
      <c r="F359" s="6">
        <f t="shared" si="98"/>
        <v>0.758540799731643</v>
      </c>
      <c r="G359" s="6">
        <f t="shared" si="99"/>
        <v>-13255.4304693942</v>
      </c>
      <c r="H359" s="6">
        <f t="shared" si="100"/>
        <v>0.9902909976432591</v>
      </c>
      <c r="I359" s="6">
        <f t="shared" si="101"/>
        <v>-13.2402391915145</v>
      </c>
    </row>
    <row r="360" spans="2:9" ht="15">
      <c r="B360" s="6">
        <f t="shared" si="94"/>
        <v>3.369999999999972</v>
      </c>
      <c r="C360" s="6">
        <f t="shared" si="95"/>
        <v>7.5946481357693925</v>
      </c>
      <c r="D360" s="6">
        <f t="shared" si="96"/>
        <v>124.1977346916404</v>
      </c>
      <c r="E360" s="6">
        <f t="shared" si="97"/>
        <v>65413.292345535796</v>
      </c>
      <c r="F360" s="6">
        <f t="shared" si="98"/>
        <v>0.7594648135769393</v>
      </c>
      <c r="G360" s="6">
        <f t="shared" si="99"/>
        <v>-13268.67076544642</v>
      </c>
      <c r="H360" s="6">
        <f t="shared" si="100"/>
        <v>0.8577366929493171</v>
      </c>
      <c r="I360" s="6">
        <f t="shared" si="101"/>
        <v>-13.255430469394199</v>
      </c>
    </row>
    <row r="361" spans="2:9" ht="15">
      <c r="B361" s="6">
        <f t="shared" si="94"/>
        <v>3.379999999999972</v>
      </c>
      <c r="C361" s="6">
        <f t="shared" si="95"/>
        <v>7.602562069160613</v>
      </c>
      <c r="D361" s="6">
        <f t="shared" si="96"/>
        <v>124.11226868188584</v>
      </c>
      <c r="E361" s="6">
        <f t="shared" si="97"/>
        <v>65300.23302820014</v>
      </c>
      <c r="F361" s="6">
        <f t="shared" si="98"/>
        <v>0.7602562069160613</v>
      </c>
      <c r="G361" s="6">
        <f t="shared" si="99"/>
        <v>-13279.976697179985</v>
      </c>
      <c r="H361" s="6">
        <f t="shared" si="100"/>
        <v>0.7250499852948529</v>
      </c>
      <c r="I361" s="6">
        <f t="shared" si="101"/>
        <v>-13.268670765446421</v>
      </c>
    </row>
    <row r="362" spans="2:9" ht="15">
      <c r="B362" s="6">
        <f t="shared" si="94"/>
        <v>3.3899999999999717</v>
      </c>
      <c r="C362" s="6">
        <f t="shared" si="95"/>
        <v>7.609148570178703</v>
      </c>
      <c r="D362" s="6">
        <f t="shared" si="96"/>
        <v>124.04125078090225</v>
      </c>
      <c r="E362" s="6">
        <f t="shared" si="97"/>
        <v>65206.37605475964</v>
      </c>
      <c r="F362" s="6">
        <f t="shared" si="98"/>
        <v>0.7609148570178703</v>
      </c>
      <c r="G362" s="6">
        <f t="shared" si="99"/>
        <v>-13289.362394524036</v>
      </c>
      <c r="H362" s="6">
        <f t="shared" si="100"/>
        <v>0.592250218323053</v>
      </c>
      <c r="I362" s="6">
        <f t="shared" si="101"/>
        <v>-13.279976697179986</v>
      </c>
    </row>
    <row r="363" spans="2:9" ht="15">
      <c r="B363" s="6">
        <f t="shared" si="94"/>
        <v>3.3999999999999715</v>
      </c>
      <c r="C363" s="6">
        <f t="shared" si="95"/>
        <v>7.614406604242206</v>
      </c>
      <c r="D363" s="6">
        <f t="shared" si="96"/>
        <v>123.98463011270692</v>
      </c>
      <c r="E363" s="6">
        <f t="shared" si="97"/>
        <v>65131.60463147924</v>
      </c>
      <c r="F363" s="6">
        <f t="shared" si="98"/>
        <v>0.7614406604242206</v>
      </c>
      <c r="G363" s="6">
        <f t="shared" si="99"/>
        <v>-13296.839536852076</v>
      </c>
      <c r="H363" s="6">
        <f t="shared" si="100"/>
        <v>0.4593565943778127</v>
      </c>
      <c r="I363" s="6">
        <f t="shared" si="101"/>
        <v>-13.289362394524035</v>
      </c>
    </row>
    <row r="364" spans="2:9" ht="15">
      <c r="B364" s="6">
        <f t="shared" si="94"/>
        <v>3.4099999999999713</v>
      </c>
      <c r="C364" s="6">
        <f t="shared" si="95"/>
        <v>7.618335328209142</v>
      </c>
      <c r="D364" s="6">
        <f t="shared" si="96"/>
        <v>123.94236637266307</v>
      </c>
      <c r="E364" s="6">
        <f t="shared" si="97"/>
        <v>65075.82616571355</v>
      </c>
      <c r="F364" s="6">
        <f t="shared" si="98"/>
        <v>0.7618335328209143</v>
      </c>
      <c r="G364" s="6">
        <f t="shared" si="99"/>
        <v>-13302.417383428645</v>
      </c>
      <c r="H364" s="6">
        <f t="shared" si="100"/>
        <v>0.32638819900929195</v>
      </c>
      <c r="I364" s="6">
        <f t="shared" si="101"/>
        <v>-13.296839536852076</v>
      </c>
    </row>
    <row r="365" spans="2:9" ht="15">
      <c r="B365" s="6">
        <f t="shared" si="94"/>
        <v>3.419999999999971</v>
      </c>
      <c r="C365" s="6">
        <f t="shared" si="95"/>
        <v>7.620934089330063</v>
      </c>
      <c r="D365" s="6">
        <f t="shared" si="96"/>
        <v>123.91442976184264</v>
      </c>
      <c r="E365" s="6">
        <f t="shared" si="97"/>
        <v>65038.9720259269</v>
      </c>
      <c r="F365" s="6">
        <f t="shared" si="98"/>
        <v>0.7620934089330064</v>
      </c>
      <c r="G365" s="6">
        <f t="shared" si="99"/>
        <v>-13306.10279740731</v>
      </c>
      <c r="H365" s="6">
        <f t="shared" si="100"/>
        <v>0.19336402517500548</v>
      </c>
      <c r="I365" s="6">
        <f t="shared" si="101"/>
        <v>-13.302417383428645</v>
      </c>
    </row>
    <row r="366" spans="2:9" ht="15">
      <c r="B366" s="6">
        <f t="shared" si="94"/>
        <v>3.429999999999971</v>
      </c>
      <c r="C366" s="6">
        <f t="shared" si="95"/>
        <v>7.6222024244419435</v>
      </c>
      <c r="D366" s="6">
        <f t="shared" si="96"/>
        <v>123.90080093915059</v>
      </c>
      <c r="E366" s="6">
        <f t="shared" si="97"/>
        <v>65020.997365192365</v>
      </c>
      <c r="F366" s="6">
        <f t="shared" si="98"/>
        <v>0.7622202424441944</v>
      </c>
      <c r="G366" s="6">
        <f t="shared" si="99"/>
        <v>-13307.900263480764</v>
      </c>
      <c r="H366" s="6">
        <f t="shared" si="100"/>
        <v>0.06030299720093238</v>
      </c>
      <c r="I366" s="6">
        <f t="shared" si="101"/>
        <v>-13.30610279740731</v>
      </c>
    </row>
    <row r="367" spans="2:9" ht="15">
      <c r="B367" s="6">
        <f t="shared" si="94"/>
        <v>3.4399999999999706</v>
      </c>
      <c r="C367" s="6">
        <f t="shared" si="95"/>
        <v>7.622140059400779</v>
      </c>
      <c r="D367" s="6">
        <f t="shared" si="96"/>
        <v>123.90147099109225</v>
      </c>
      <c r="E367" s="6">
        <f t="shared" si="97"/>
        <v>65021.88100743606</v>
      </c>
      <c r="F367" s="6">
        <f t="shared" si="98"/>
        <v>0.7622140059400779</v>
      </c>
      <c r="G367" s="6">
        <f t="shared" si="99"/>
        <v>-13307.811899256394</v>
      </c>
      <c r="H367" s="6">
        <f t="shared" si="100"/>
        <v>-0.07277600543387527</v>
      </c>
      <c r="I367" s="6">
        <f t="shared" si="101"/>
        <v>-13.307900263480764</v>
      </c>
    </row>
    <row r="368" spans="2:9" ht="15">
      <c r="B368" s="6">
        <f t="shared" si="94"/>
        <v>3.4499999999999704</v>
      </c>
      <c r="C368" s="6">
        <f t="shared" si="95"/>
        <v>7.620746908751477</v>
      </c>
      <c r="D368" s="6">
        <f t="shared" si="96"/>
        <v>123.91644141911314</v>
      </c>
      <c r="E368" s="6">
        <f t="shared" si="97"/>
        <v>65041.62539596248</v>
      </c>
      <c r="F368" s="6">
        <f t="shared" si="98"/>
        <v>0.7620746908751478</v>
      </c>
      <c r="G368" s="6">
        <f t="shared" si="99"/>
        <v>-13305.837460403753</v>
      </c>
      <c r="H368" s="6">
        <f t="shared" si="100"/>
        <v>-0.20585412442643922</v>
      </c>
      <c r="I368" s="6">
        <f t="shared" si="101"/>
        <v>-13.307811899256395</v>
      </c>
    </row>
    <row r="369" spans="2:9" ht="15">
      <c r="B369" s="6">
        <f t="shared" si="94"/>
        <v>3.45999999999997</v>
      </c>
      <c r="C369" s="6">
        <f t="shared" si="95"/>
        <v>7.618023075634192</v>
      </c>
      <c r="D369" s="6">
        <f t="shared" si="96"/>
        <v>123.94572414448815</v>
      </c>
      <c r="E369" s="6">
        <f t="shared" si="97"/>
        <v>65080.25660406381</v>
      </c>
      <c r="F369" s="6">
        <f t="shared" si="98"/>
        <v>0.7618023075634193</v>
      </c>
      <c r="G369" s="6">
        <f t="shared" si="99"/>
        <v>-13301.974339593618</v>
      </c>
      <c r="H369" s="6">
        <f t="shared" si="100"/>
        <v>-0.3389124990304767</v>
      </c>
      <c r="I369" s="6">
        <f t="shared" si="101"/>
        <v>-13.305837460403753</v>
      </c>
    </row>
  </sheetData>
  <sheetProtection/>
  <mergeCells count="6">
    <mergeCell ref="M5:N5"/>
    <mergeCell ref="A11:B11"/>
    <mergeCell ref="A7:B7"/>
    <mergeCell ref="A9:B9"/>
    <mergeCell ref="G4:H4"/>
    <mergeCell ref="I4:J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cp:lastPrinted>2015-12-04T12:43:54Z</cp:lastPrinted>
  <dcterms:created xsi:type="dcterms:W3CDTF">2015-12-01T12:36:52Z</dcterms:created>
  <dcterms:modified xsi:type="dcterms:W3CDTF">2015-12-07T17:50:43Z</dcterms:modified>
  <cp:category/>
  <cp:version/>
  <cp:contentType/>
  <cp:contentStatus/>
</cp:coreProperties>
</file>