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<sst xmlns="http://schemas.openxmlformats.org/spreadsheetml/2006/main" count="55" uniqueCount="29">
  <si>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Gitterspektrometer</t>
  </si>
  <si>
    <t>Farbe</t>
  </si>
  <si>
    <t>Intensität</t>
  </si>
  <si>
    <t>Stark</t>
  </si>
  <si>
    <t>Schwach</t>
  </si>
  <si>
    <t>Mittel</t>
  </si>
  <si>
    <t>Blau</t>
  </si>
  <si>
    <t>Grün</t>
  </si>
  <si>
    <t>Dunkel Grün</t>
  </si>
  <si>
    <t>Hell Grün</t>
  </si>
  <si>
    <t>Orange</t>
  </si>
  <si>
    <t>Rot</t>
  </si>
  <si>
    <t>Grad</t>
  </si>
  <si>
    <t>Minuten</t>
  </si>
  <si>
    <t>Dezimalgrad</t>
  </si>
  <si>
    <t>Links</t>
  </si>
  <si>
    <t>Rechts</t>
  </si>
  <si>
    <t>1. Ordnung</t>
  </si>
  <si>
    <t>2. Ordnung</t>
  </si>
  <si>
    <t>Gitter</t>
  </si>
  <si>
    <t>600 Lines/mm</t>
  </si>
  <si>
    <t>0. Ordnung</t>
  </si>
  <si>
    <t>Wellenlänge</t>
  </si>
  <si>
    <t>Winkel ab 0</t>
  </si>
  <si>
    <t>Mittelwert Rechts/Links</t>
  </si>
  <si>
    <t>Nano: 10^-9</t>
  </si>
  <si>
    <t>n*Lambda=g*sin(alpha)</t>
  </si>
  <si>
    <t>n = Ordnung</t>
  </si>
  <si>
    <t>Gitterkonstante = 600lines/mm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</si>
</sst>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18.421875" style="0" bestFit="1" customWidth="1"/>
    <col min="2" max="2" width="13.28125" style="0" bestFit="1" customWidth="1"/>
    <col min="6" max="6" width="12.00390625" style="0" bestFit="1" customWidth="1"/>
    <col min="8" max="8" width="12.28125" style="0" bestFit="1" customWidth="1"/>
    <col min="12" max="12" width="12.00390625" style="0" bestFit="1" customWidth="1"/>
    <col min="13" max="14" width="12.28125" style="0" bestFit="1" customWidth="1"/>
    <col min="16" max="16" width="22.421875" style="0" bestFit="1" customWidth="1"/>
  </cols>
  <sheetData>
    <row r="1" spans="1:16" ht="15">
      <c r="A1" t="s">
        <v>0</v>
      </c>
      <c r="B1" t="s">
        <v>2</v>
      </c>
      <c r="C1" t="s">
        <v>1</v>
      </c>
      <c r="D1" t="s">
        <v>12</v>
      </c>
      <c r="E1" t="s">
        <v>13</v>
      </c>
      <c r="F1" t="s">
        <v>14</v>
      </c>
      <c r="H1" t="s">
        <v>22</v>
      </c>
      <c r="J1" t="s">
        <v>12</v>
      </c>
      <c r="K1" t="s">
        <v>13</v>
      </c>
      <c r="L1" t="s">
        <v>14</v>
      </c>
      <c r="N1" t="s">
        <v>22</v>
      </c>
      <c r="P1" t="s">
        <v>24</v>
      </c>
    </row>
    <row r="2" spans="6:12" ht="15">
      <c r="F2" t="s">
        <v>17</v>
      </c>
      <c r="L2" t="s">
        <v>18</v>
      </c>
    </row>
    <row r="3" spans="1:16" ht="15">
      <c r="A3" t="s">
        <v>15</v>
      </c>
      <c r="B3" t="s">
        <v>3</v>
      </c>
      <c r="C3" t="s">
        <v>6</v>
      </c>
      <c r="D3">
        <v>16</v>
      </c>
      <c r="E3">
        <v>0</v>
      </c>
      <c r="F3">
        <f>SUM(D3,E3/60)</f>
        <v>16</v>
      </c>
      <c r="H3">
        <f>SIN(RADIANS(F3))*600</f>
        <v>165.3824134901995</v>
      </c>
      <c r="J3">
        <v>32</v>
      </c>
      <c r="K3">
        <v>15</v>
      </c>
      <c r="L3">
        <f>SUM(J3,K3/60)</f>
        <v>32.25</v>
      </c>
      <c r="N3">
        <f>SIN(RADIANS(L3))*600/2</f>
        <v>160.08435477468345</v>
      </c>
      <c r="P3">
        <f>(H3+N3)/2</f>
        <v>162.73338413244147</v>
      </c>
    </row>
    <row r="4" spans="2:16" ht="15">
      <c r="B4" t="s">
        <v>4</v>
      </c>
      <c r="C4" t="s">
        <v>7</v>
      </c>
      <c r="D4">
        <v>16</v>
      </c>
      <c r="E4">
        <v>11</v>
      </c>
      <c r="F4">
        <f>SUM(D4,E4/60)</f>
        <v>16.183333333333334</v>
      </c>
      <c r="H4">
        <f aca="true" t="shared" si="0" ref="H4:H17">SIN(RADIANS(F4))*600</f>
        <v>167.22705367776024</v>
      </c>
      <c r="J4">
        <v>34</v>
      </c>
      <c r="K4">
        <v>10</v>
      </c>
      <c r="L4">
        <f aca="true" t="shared" si="1" ref="L4:L14">SUM(J4,K4/60)</f>
        <v>34.166666666666664</v>
      </c>
      <c r="N4">
        <f aca="true" t="shared" si="2" ref="N4:N15">SIN(RADIANS(L4))*600/2</f>
        <v>168.48063203504785</v>
      </c>
      <c r="P4">
        <f aca="true" t="shared" si="3" ref="P4:P17">(H4+N4)/2</f>
        <v>167.85384285640404</v>
      </c>
    </row>
    <row r="5" spans="2:16" ht="15">
      <c r="B5" t="s">
        <v>5</v>
      </c>
      <c r="C5" t="s">
        <v>8</v>
      </c>
      <c r="D5">
        <v>17</v>
      </c>
      <c r="E5">
        <v>5</v>
      </c>
      <c r="F5">
        <f aca="true" t="shared" si="4" ref="F5:F17">SUM(D5,E5/60)</f>
        <v>17.083333333333332</v>
      </c>
      <c r="H5">
        <f t="shared" si="0"/>
        <v>176.2573703268266</v>
      </c>
      <c r="J5">
        <v>35</v>
      </c>
      <c r="K5">
        <v>24</v>
      </c>
      <c r="L5">
        <f t="shared" si="1"/>
        <v>35.4</v>
      </c>
      <c r="N5">
        <f t="shared" si="2"/>
        <v>173.78435170280366</v>
      </c>
      <c r="P5">
        <f t="shared" si="3"/>
        <v>175.02086101481513</v>
      </c>
    </row>
    <row r="6" spans="2:16" ht="15">
      <c r="B6" t="s">
        <v>5</v>
      </c>
      <c r="C6" t="s">
        <v>9</v>
      </c>
      <c r="D6">
        <v>17</v>
      </c>
      <c r="E6">
        <v>25</v>
      </c>
      <c r="F6">
        <f t="shared" si="4"/>
        <v>17.416666666666668</v>
      </c>
      <c r="H6">
        <f t="shared" si="0"/>
        <v>179.5910141160963</v>
      </c>
      <c r="J6">
        <v>36</v>
      </c>
      <c r="K6">
        <v>16</v>
      </c>
      <c r="L6">
        <f t="shared" si="1"/>
        <v>36.266666666666666</v>
      </c>
      <c r="N6">
        <f t="shared" si="2"/>
        <v>177.4632625708452</v>
      </c>
      <c r="P6">
        <f t="shared" si="3"/>
        <v>178.52713834347074</v>
      </c>
    </row>
    <row r="7" spans="2:16" ht="15">
      <c r="B7" t="s">
        <v>3</v>
      </c>
      <c r="C7" t="s">
        <v>10</v>
      </c>
      <c r="D7">
        <v>20</v>
      </c>
      <c r="E7">
        <v>25</v>
      </c>
      <c r="F7">
        <f t="shared" si="4"/>
        <v>20.416666666666668</v>
      </c>
      <c r="H7">
        <f t="shared" si="0"/>
        <v>209.30680610971848</v>
      </c>
      <c r="J7">
        <v>44</v>
      </c>
      <c r="K7">
        <v>20</v>
      </c>
      <c r="L7">
        <f t="shared" si="1"/>
        <v>44.333333333333336</v>
      </c>
      <c r="N7">
        <f t="shared" si="2"/>
        <v>209.64946211037</v>
      </c>
      <c r="P7">
        <f t="shared" si="3"/>
        <v>209.47813411004424</v>
      </c>
    </row>
    <row r="8" spans="2:8" ht="15">
      <c r="B8" t="s">
        <v>3</v>
      </c>
      <c r="C8" t="s">
        <v>11</v>
      </c>
      <c r="D8">
        <v>23</v>
      </c>
      <c r="E8">
        <v>0</v>
      </c>
      <c r="F8">
        <f t="shared" si="4"/>
        <v>23</v>
      </c>
      <c r="H8">
        <f t="shared" si="0"/>
        <v>234.43867709356425</v>
      </c>
    </row>
    <row r="9" spans="2:8" ht="15">
      <c r="B9" t="s">
        <v>4</v>
      </c>
      <c r="C9" t="s">
        <v>10</v>
      </c>
      <c r="D9">
        <v>31</v>
      </c>
      <c r="E9">
        <v>9</v>
      </c>
      <c r="F9">
        <f t="shared" si="4"/>
        <v>31.15</v>
      </c>
      <c r="H9">
        <f t="shared" si="0"/>
        <v>310.36821965138193</v>
      </c>
    </row>
    <row r="10" spans="7:13" ht="15">
      <c r="G10" t="s">
        <v>23</v>
      </c>
      <c r="M10" t="s">
        <v>23</v>
      </c>
    </row>
    <row r="11" spans="1:16" ht="15">
      <c r="A11" t="s">
        <v>16</v>
      </c>
      <c r="B11" t="s">
        <v>3</v>
      </c>
      <c r="C11" t="s">
        <v>6</v>
      </c>
      <c r="D11">
        <v>344</v>
      </c>
      <c r="E11">
        <v>15</v>
      </c>
      <c r="F11">
        <f t="shared" si="4"/>
        <v>344.25</v>
      </c>
      <c r="G11">
        <f>360-F11</f>
        <v>15.75</v>
      </c>
      <c r="H11">
        <f>SIN(RADIANS(G11))*600</f>
        <v>162.86426991904455</v>
      </c>
      <c r="J11">
        <v>327</v>
      </c>
      <c r="K11">
        <v>25</v>
      </c>
      <c r="L11">
        <f>SUM(J11,K11/60)</f>
        <v>327.4166666666667</v>
      </c>
      <c r="M11">
        <f>360-L11</f>
        <v>32.583333333333314</v>
      </c>
      <c r="N11">
        <f>SIN(RADIANS(M11))*600/2</f>
        <v>161.55771082420992</v>
      </c>
      <c r="P11">
        <f t="shared" si="3"/>
        <v>162.21099037162725</v>
      </c>
    </row>
    <row r="12" spans="2:16" ht="15">
      <c r="B12" t="s">
        <v>4</v>
      </c>
      <c r="C12" t="s">
        <v>7</v>
      </c>
      <c r="D12">
        <v>343</v>
      </c>
      <c r="E12">
        <v>20</v>
      </c>
      <c r="F12">
        <f t="shared" si="4"/>
        <v>343.3333333333333</v>
      </c>
      <c r="G12">
        <f aca="true" t="shared" si="5" ref="G12:G17">360-F12</f>
        <v>16.666666666666686</v>
      </c>
      <c r="H12">
        <f aca="true" t="shared" si="6" ref="H12:H17">SIN(RADIANS(G12))*600</f>
        <v>172.08193962665433</v>
      </c>
      <c r="J12">
        <v>325</v>
      </c>
      <c r="K12">
        <v>23</v>
      </c>
      <c r="L12">
        <f>SUM(J12,K12/60)</f>
        <v>325.3833333333333</v>
      </c>
      <c r="M12">
        <f>360-L12</f>
        <v>34.616666666666674</v>
      </c>
      <c r="N12">
        <f>SIN(RADIANS(M12))*600/2</f>
        <v>170.42494850674092</v>
      </c>
      <c r="P12">
        <f t="shared" si="3"/>
        <v>171.25344406669763</v>
      </c>
    </row>
    <row r="13" spans="2:16" ht="15">
      <c r="B13" t="s">
        <v>5</v>
      </c>
      <c r="C13" t="s">
        <v>8</v>
      </c>
      <c r="D13">
        <v>343</v>
      </c>
      <c r="E13">
        <v>3</v>
      </c>
      <c r="F13">
        <f t="shared" si="4"/>
        <v>343.05</v>
      </c>
      <c r="G13">
        <f t="shared" si="5"/>
        <v>16.94999999999999</v>
      </c>
      <c r="H13">
        <f t="shared" si="6"/>
        <v>174.9222361017427</v>
      </c>
      <c r="J13">
        <v>324</v>
      </c>
      <c r="K13">
        <v>7</v>
      </c>
      <c r="L13">
        <f>SUM(J13,K13/60)</f>
        <v>324.1166666666667</v>
      </c>
      <c r="M13">
        <f>360-L13</f>
        <v>35.883333333333326</v>
      </c>
      <c r="N13">
        <f>SIN(RADIANS(M13))*600/2</f>
        <v>175.84101011074543</v>
      </c>
      <c r="P13">
        <f t="shared" si="3"/>
        <v>175.38162310624406</v>
      </c>
    </row>
    <row r="14" spans="2:16" ht="15">
      <c r="B14" t="s">
        <v>5</v>
      </c>
      <c r="C14" t="s">
        <v>9</v>
      </c>
      <c r="D14">
        <v>342</v>
      </c>
      <c r="E14">
        <v>9</v>
      </c>
      <c r="F14">
        <f t="shared" si="4"/>
        <v>342.15</v>
      </c>
      <c r="G14">
        <f t="shared" si="5"/>
        <v>17.850000000000023</v>
      </c>
      <c r="H14">
        <f t="shared" si="6"/>
        <v>183.91564685875684</v>
      </c>
      <c r="J14">
        <v>323</v>
      </c>
      <c r="K14">
        <v>20</v>
      </c>
      <c r="L14">
        <f>SUM(J14,K14/60)</f>
        <v>323.3333333333333</v>
      </c>
      <c r="M14">
        <f>360-L14</f>
        <v>36.666666666666686</v>
      </c>
      <c r="N14">
        <f>SIN(RADIANS(M14))*600/2</f>
        <v>179.14757751083593</v>
      </c>
      <c r="P14">
        <f t="shared" si="3"/>
        <v>181.5316121847964</v>
      </c>
    </row>
    <row r="15" spans="2:16" ht="15">
      <c r="B15" t="s">
        <v>3</v>
      </c>
      <c r="C15" t="s">
        <v>10</v>
      </c>
      <c r="D15">
        <v>339</v>
      </c>
      <c r="E15">
        <v>5</v>
      </c>
      <c r="F15">
        <f t="shared" si="4"/>
        <v>339.0833333333333</v>
      </c>
      <c r="G15">
        <f t="shared" si="5"/>
        <v>20.916666666666686</v>
      </c>
      <c r="H15">
        <f t="shared" si="6"/>
        <v>214.20583997339617</v>
      </c>
      <c r="J15">
        <v>315</v>
      </c>
      <c r="K15">
        <v>10</v>
      </c>
      <c r="L15">
        <f>SUM(J15,K15/60)</f>
        <v>315.1666666666667</v>
      </c>
      <c r="M15">
        <f>360-L15</f>
        <v>44.833333333333314</v>
      </c>
      <c r="N15">
        <f>SIN(RADIANS(M15))*600/2</f>
        <v>211.5140706644011</v>
      </c>
      <c r="P15">
        <f t="shared" si="3"/>
        <v>212.85995531889864</v>
      </c>
    </row>
    <row r="16" spans="2:8" ht="15">
      <c r="B16" t="s">
        <v>3</v>
      </c>
      <c r="C16" t="s">
        <v>11</v>
      </c>
      <c r="D16">
        <v>336</v>
      </c>
      <c r="E16">
        <v>5</v>
      </c>
      <c r="F16">
        <f t="shared" si="4"/>
        <v>336.0833333333333</v>
      </c>
      <c r="G16">
        <f t="shared" si="5"/>
        <v>23.916666666666686</v>
      </c>
      <c r="H16">
        <f t="shared" si="6"/>
        <v>243.24450919841757</v>
      </c>
    </row>
    <row r="17" spans="2:8" ht="15">
      <c r="B17" t="s">
        <v>4</v>
      </c>
      <c r="C17" t="s">
        <v>10</v>
      </c>
      <c r="D17">
        <v>328</v>
      </c>
      <c r="E17">
        <v>20</v>
      </c>
      <c r="F17">
        <f t="shared" si="4"/>
        <v>328.3333333333333</v>
      </c>
      <c r="G17">
        <f t="shared" si="5"/>
        <v>31.666666666666686</v>
      </c>
      <c r="H17">
        <f t="shared" si="6"/>
        <v>314.98594820073623</v>
      </c>
    </row>
    <row r="19" spans="1:2" ht="15">
      <c r="A19" t="s">
        <v>19</v>
      </c>
      <c r="B19" t="s">
        <v>20</v>
      </c>
    </row>
    <row r="21" spans="1:4" ht="15">
      <c r="A21" t="s">
        <v>21</v>
      </c>
      <c r="B21" t="s">
        <v>3</v>
      </c>
      <c r="C21" t="s">
        <v>10</v>
      </c>
      <c r="D21">
        <v>0</v>
      </c>
    </row>
    <row r="24" spans="1:2" ht="15">
      <c r="A24" t="s">
        <v>25</v>
      </c>
      <c r="B24" t="s">
        <v>26</v>
      </c>
    </row>
    <row r="25" ht="15">
      <c r="B25" t="s">
        <v>27</v>
      </c>
    </row>
    <row r="26" ht="15">
      <c r="B26" t="s">
        <v>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Komatsu Mining Germany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Stutz, Marc</dc:creator>
  <cp:keywords/>
  <dc:description/>
  <cp:lastModifiedBy>Stutz, Marc</cp:lastModifiedBy>
  <dcterms:created xsi:type="dcterms:W3CDTF">2013-04-08T05:58:43Z</dcterms:created>
  <dcterms:modified xsi:type="dcterms:W3CDTF">2013-04-08T11:39:46Z</dcterms:modified>
  <cp:category/>
  <cp:version/>
  <cp:contentType/>
  <cp:contentStatus/>
</cp:coreProperties>
</file>