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765" yWindow="150" windowWidth="2175" windowHeight="5805" activeTab="0"/>
  </bookViews>
  <sheets>
    <sheet name="Tabelle1" sheetId="1" r:id="rId1"/>
    <sheet name="fresE" sheetId="2" r:id="rId2"/>
    <sheet name="FresA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<sst xmlns="http://schemas.openxmlformats.org/spreadsheetml/2006/main" count="18" uniqueCount="11">
  <si>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Absorption</t>
  </si>
  <si>
    <t>Emission</t>
  </si>
  <si>
    <t>Rs</t>
  </si>
  <si>
    <t>Rp</t>
  </si>
  <si>
    <t>n1</t>
  </si>
  <si>
    <t>n2</t>
  </si>
  <si>
    <t>Fresnel E</t>
  </si>
  <si>
    <t>Fresnel A</t>
  </si>
  <si>
    <t>Gradient</t>
  </si>
  <si>
    <t>PBB</t>
  </si>
  <si>
    <t>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</si>
</sst>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  <numFmt numFmtId="166" formatCode="0.0000%"/>
    <numFmt numFmtId="167" formatCode="0.0000"/>
    <numFmt numFmtId="168" formatCode="0.0"/>
  </numFmts>
  <fonts count="6">
    <font>
      <sz val="10"/>
      <name val="Cambria"/>
      <family val="0"/>
    </font>
    <font>
      <sz val="8"/>
      <name val="Cambria"/>
      <family val="0"/>
    </font>
    <font>
      <u val="single"/>
      <sz val="10"/>
      <color indexed="12"/>
      <name val="Cambria"/>
      <family val="0"/>
    </font>
    <font>
      <u val="single"/>
      <sz val="10"/>
      <color indexed="36"/>
      <name val="Cambria"/>
      <family val="0"/>
    </font>
    <font>
      <sz val="10.25"/>
      <name val="Cambria"/>
      <family val="0"/>
    </font>
    <font>
      <b/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5" fillId="3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875"/>
          <c:w val="0.953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v>density function absorptivity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Tabelle1!$A$5:$A$95</c:f>
              <c:numCache/>
            </c:numRef>
          </c:cat>
          <c:val>
            <c:numRef>
              <c:f>Tabelle1!$J$5:$J$95</c:f>
              <c:numCache/>
            </c:numRef>
          </c:val>
        </c:ser>
        <c:ser>
          <c:idx val="1"/>
          <c:order val="1"/>
          <c:tx>
            <c:v>density function emissivity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Tabelle1!$A$5:$A$95</c:f>
              <c:numCache/>
            </c:numRef>
          </c:cat>
          <c:val>
            <c:numRef>
              <c:f>Tabelle1!$I$6:$I$95</c:f>
              <c:numCache/>
            </c:numRef>
          </c:val>
        </c:ser>
        <c:gapWidth val="60"/>
        <c:axId val="19225783"/>
        <c:axId val="38814320"/>
      </c:barChart>
      <c:catAx>
        <c:axId val="19225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814320"/>
        <c:crosses val="autoZero"/>
        <c:auto val="1"/>
        <c:lblOffset val="100"/>
        <c:tickLblSkip val="10"/>
        <c:tickMarkSkip val="10"/>
        <c:noMultiLvlLbl val="0"/>
      </c:catAx>
      <c:valAx>
        <c:axId val="3881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82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ambria"/>
          <a:ea typeface="Cambria"/>
          <a:cs typeface="Cambri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Tabelle1!$A$5:$A$95</c:f>
              <c:numCache/>
            </c:numRef>
          </c:cat>
          <c:val>
            <c:numRef>
              <c:f>Tabelle1!$I$5:$I$95</c:f>
              <c:numCache/>
            </c:numRef>
          </c:val>
        </c:ser>
        <c:gapWidth val="80"/>
        <c:axId val="13784561"/>
        <c:axId val="56952186"/>
      </c:bar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tickLblSkip val="10"/>
        <c:noMultiLvlLbl val="0"/>
      </c:catAx>
      <c:valAx>
        <c:axId val="56952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ambria"/>
          <a:ea typeface="Cambria"/>
          <a:cs typeface="Cambri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fresE!$K$5:$K$95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fresE!$J$5:$J$95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fresE!$G$5:$G$95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62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Cambria"/>
          <a:ea typeface="Cambria"/>
          <a:cs typeface="Cambri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ambria"/>
                <a:ea typeface="Cambria"/>
                <a:cs typeface="Cambria"/>
              </a:rPr>
              <a:t>Reflectivity infrared / n = 1.27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2"/>
          <c:w val="0.91475"/>
          <c:h val="0.8145"/>
        </c:manualLayout>
      </c:layout>
      <c:lineChart>
        <c:grouping val="standard"/>
        <c:varyColors val="0"/>
        <c:ser>
          <c:idx val="0"/>
          <c:order val="0"/>
          <c:tx>
            <c:v>P Polarized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fresE!$G$5:$G$95</c:f>
              <c:numCache>
                <c:ptCount val="91"/>
                <c:pt idx="0">
                  <c:v>0.014147373323759439</c:v>
                </c:pt>
                <c:pt idx="1">
                  <c:v>0.014154161771506616</c:v>
                </c:pt>
                <c:pt idx="2">
                  <c:v>0.014174548446435049</c:v>
                </c:pt>
                <c:pt idx="3">
                  <c:v>0.014208597462951843</c:v>
                </c:pt>
                <c:pt idx="4">
                  <c:v>0.014256416077198283</c:v>
                </c:pt>
                <c:pt idx="5">
                  <c:v>0.014318155288667795</c:v>
                </c:pt>
                <c:pt idx="6">
                  <c:v>0.014394010689354718</c:v>
                </c:pt>
                <c:pt idx="7">
                  <c:v>0.01448422356740694</c:v>
                </c:pt>
                <c:pt idx="8">
                  <c:v>0.014589082274372825</c:v>
                </c:pt>
                <c:pt idx="9">
                  <c:v>0.014708923867350579</c:v>
                </c:pt>
                <c:pt idx="10">
                  <c:v>0.014844136039684873</c:v>
                </c:pt>
                <c:pt idx="11">
                  <c:v>0.014995159356341511</c:v>
                </c:pt>
                <c:pt idx="12">
                  <c:v>0.015162489812750828</c:v>
                </c:pt>
                <c:pt idx="13">
                  <c:v>0.01534668173877339</c:v>
                </c:pt>
                <c:pt idx="14">
                  <c:v>0.015548351072544727</c:v>
                </c:pt>
                <c:pt idx="15">
                  <c:v>0.015768179032327523</c:v>
                </c:pt>
                <c:pt idx="16">
                  <c:v>0.01600691621818465</c:v>
                </c:pt>
                <c:pt idx="17">
                  <c:v>0.016265387179324853</c:v>
                </c:pt>
                <c:pt idx="18">
                  <c:v>0.01654449548741172</c:v>
                </c:pt>
                <c:pt idx="19">
                  <c:v>0.016845229361019877</c:v>
                </c:pt>
                <c:pt idx="20">
                  <c:v>0.017168667891827086</c:v>
                </c:pt>
                <c:pt idx="21">
                  <c:v>0.01751598792911161</c:v>
                </c:pt>
                <c:pt idx="22">
                  <c:v>0.017888471685754703</c:v>
                </c:pt>
                <c:pt idx="23">
                  <c:v>0.0182875151363056</c:v>
                </c:pt>
                <c:pt idx="24">
                  <c:v>0.018714637285843497</c:v>
                </c:pt>
                <c:pt idx="25">
                  <c:v>0.01917149039746416</c:v>
                </c:pt>
                <c:pt idx="26">
                  <c:v>0.019659871276342247</c:v>
                </c:pt>
                <c:pt idx="27">
                  <c:v>0.02018173371959435</c:v>
                </c:pt>
                <c:pt idx="28">
                  <c:v>0.020739202253732245</c:v>
                </c:pt>
                <c:pt idx="29">
                  <c:v>0.02133458729550304</c:v>
                </c:pt>
                <c:pt idx="30">
                  <c:v>0.021970401887532725</c:v>
                </c:pt>
                <c:pt idx="31">
                  <c:v>0.02264938017761059</c:v>
                </c:pt>
                <c:pt idx="32">
                  <c:v>0.023374497829884523</c:v>
                </c:pt>
                <c:pt idx="33">
                  <c:v>0.024148994577910393</c:v>
                </c:pt>
                <c:pt idx="34">
                  <c:v>0.024976399153670534</c:v>
                </c:pt>
                <c:pt idx="35">
                  <c:v>0.025860556853625184</c:v>
                </c:pt>
                <c:pt idx="36">
                  <c:v>0.026805660032897364</c:v>
                </c:pt>
                <c:pt idx="37">
                  <c:v>0.02781628185215241</c:v>
                </c:pt>
                <c:pt idx="38">
                  <c:v>0.028897413638985996</c:v>
                </c:pt>
                <c:pt idx="39">
                  <c:v>0.030054506267079176</c:v>
                </c:pt>
                <c:pt idx="40">
                  <c:v>0.031293516002444864</c:v>
                </c:pt>
                <c:pt idx="41">
                  <c:v>0.03262095531723917</c:v>
                </c:pt>
                <c:pt idx="42">
                  <c:v>0.0340439492283369</c:v>
                </c:pt>
                <c:pt idx="43">
                  <c:v>0.03557029778068418</c:v>
                </c:pt>
                <c:pt idx="44">
                  <c:v>0.03720854536489323</c:v>
                </c:pt>
                <c:pt idx="45">
                  <c:v>0.03896805763517914</c:v>
                </c:pt>
                <c:pt idx="46">
                  <c:v>0.04085910687812652</c:v>
                </c:pt>
                <c:pt idx="47">
                  <c:v>0.04289296677546292</c:v>
                </c:pt>
                <c:pt idx="48">
                  <c:v>0.04508201760554158</c:v>
                </c:pt>
                <c:pt idx="49">
                  <c:v>0.04743986303907945</c:v>
                </c:pt>
                <c:pt idx="50">
                  <c:v>0.04998145980526851</c:v>
                </c:pt>
                <c:pt idx="51">
                  <c:v>0.05272326163498408</c:v>
                </c:pt>
                <c:pt idx="52">
                  <c:v>0.05568337902859886</c:v>
                </c:pt>
                <c:pt idx="53">
                  <c:v>0.05888175654682805</c:v>
                </c:pt>
                <c:pt idx="54">
                  <c:v>0.062340369483750574</c:v>
                </c:pt>
                <c:pt idx="55">
                  <c:v>0.06608344195102656</c:v>
                </c:pt>
                <c:pt idx="56">
                  <c:v>0.070137688580264</c:v>
                </c:pt>
                <c:pt idx="57">
                  <c:v>0.07453258223487272</c:v>
                </c:pt>
                <c:pt idx="58">
                  <c:v>0.0793006503113341</c:v>
                </c:pt>
                <c:pt idx="59">
                  <c:v>0.08447780239959644</c:v>
                </c:pt>
                <c:pt idx="60">
                  <c:v>0.09010369225938988</c:v>
                </c:pt>
                <c:pt idx="61">
                  <c:v>0.09622211724867859</c:v>
                </c:pt>
                <c:pt idx="62">
                  <c:v>0.1028814585061583</c:v>
                </c:pt>
                <c:pt idx="63">
                  <c:v>0.1101351653341802</c:v>
                </c:pt>
                <c:pt idx="64">
                  <c:v>0.11804228734291175</c:v>
                </c:pt>
                <c:pt idx="65">
                  <c:v>0.1266680579904772</c:v>
                </c:pt>
                <c:pt idx="66">
                  <c:v>0.13608453317524222</c:v>
                </c:pt>
                <c:pt idx="67">
                  <c:v>0.1463712884916876</c:v>
                </c:pt>
                <c:pt idx="68">
                  <c:v>0.15761617863525337</c:v>
                </c:pt>
                <c:pt idx="69">
                  <c:v>0.16991616221761213</c:v>
                </c:pt>
                <c:pt idx="70">
                  <c:v>0.18337819491435722</c:v>
                </c:pt>
                <c:pt idx="71">
                  <c:v>0.19812019339383782</c:v>
                </c:pt>
                <c:pt idx="72">
                  <c:v>0.21427207185039351</c:v>
                </c:pt>
                <c:pt idx="73">
                  <c:v>0.23197685216994884</c:v>
                </c:pt>
                <c:pt idx="74">
                  <c:v>0.2513918477746914</c:v>
                </c:pt>
                <c:pt idx="75">
                  <c:v>0.27268992001311904</c:v>
                </c:pt>
                <c:pt idx="76">
                  <c:v>0.2960608045727417</c:v>
                </c:pt>
                <c:pt idx="77">
                  <c:v>0.32171250379113164</c:v>
                </c:pt>
                <c:pt idx="78">
                  <c:v>0.3498727389295475</c:v>
                </c:pt>
                <c:pt idx="79">
                  <c:v>0.38079045446270476</c:v>
                </c:pt>
                <c:pt idx="80">
                  <c:v>0.4147373642484217</c:v>
                </c:pt>
                <c:pt idx="81">
                  <c:v>0.45200952710180364</c:v>
                </c:pt>
                <c:pt idx="82">
                  <c:v>0.49292893685118844</c:v>
                </c:pt>
                <c:pt idx="83">
                  <c:v>0.5378451094484723</c:v>
                </c:pt>
                <c:pt idx="84">
                  <c:v>0.5871366472061645</c:v>
                </c:pt>
                <c:pt idx="85">
                  <c:v>0.6412127578076949</c:v>
                </c:pt>
                <c:pt idx="86">
                  <c:v>0.7005147034629976</c:v>
                </c:pt>
                <c:pt idx="87">
                  <c:v>0.7655171535392519</c:v>
                </c:pt>
                <c:pt idx="88">
                  <c:v>0.836729412268789</c:v>
                </c:pt>
                <c:pt idx="89">
                  <c:v>0.9146964918014643</c:v>
                </c:pt>
                <c:pt idx="90">
                  <c:v>0.9999999999999993</c:v>
                </c:pt>
              </c:numCache>
            </c:numRef>
          </c:val>
          <c:smooth val="0"/>
        </c:ser>
        <c:ser>
          <c:idx val="1"/>
          <c:order val="1"/>
          <c:tx>
            <c:v>S Polarized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fresE!$J$5:$J$95</c:f>
              <c:numCache>
                <c:ptCount val="91"/>
                <c:pt idx="0">
                  <c:v>0.014147373323759439</c:v>
                </c:pt>
                <c:pt idx="1">
                  <c:v>0.014140586457577096</c:v>
                </c:pt>
                <c:pt idx="2">
                  <c:v>0.014120223528180622</c:v>
                </c:pt>
                <c:pt idx="3">
                  <c:v>0.014086277589391481</c:v>
                </c:pt>
                <c:pt idx="4">
                  <c:v>0.014038737219519435</c:v>
                </c:pt>
                <c:pt idx="5">
                  <c:v>0.013977586756762344</c:v>
                </c:pt>
                <c:pt idx="6">
                  <c:v>0.01390280663378204</c:v>
                </c:pt>
                <c:pt idx="7">
                  <c:v>0.013814373816561407</c:v>
                </c:pt>
                <c:pt idx="8">
                  <c:v>0.013712262354237505</c:v>
                </c:pt>
                <c:pt idx="9">
                  <c:v>0.013596444048293405</c:v>
                </c:pt>
                <c:pt idx="10">
                  <c:v>0.013466889251307398</c:v>
                </c:pt>
                <c:pt idx="11">
                  <c:v>0.01332356780742646</c:v>
                </c:pt>
                <c:pt idx="12">
                  <c:v>0.01316645014888507</c:v>
                </c:pt>
                <c:pt idx="13">
                  <c:v>0.012995508565261063</c:v>
                </c:pt>
                <c:pt idx="14">
                  <c:v>0.012810718664788273</c:v>
                </c:pt>
                <c:pt idx="15">
                  <c:v>0.012612061049968553</c:v>
                </c:pt>
                <c:pt idx="16">
                  <c:v>0.012399523232995703</c:v>
                </c:pt>
                <c:pt idx="17">
                  <c:v>0.012173101820168643</c:v>
                </c:pt>
                <c:pt idx="18">
                  <c:v>0.011932804998594695</c:v>
                </c:pt>
                <c:pt idx="19">
                  <c:v>0.011678655363132742</c:v>
                </c:pt>
                <c:pt idx="20">
                  <c:v>0.011410693126777364</c:v>
                </c:pt>
                <c:pt idx="21">
                  <c:v>0.011128979763628725</c:v>
                </c:pt>
                <c:pt idx="22">
                  <c:v>0.010833602140328465</c:v>
                </c:pt>
                <c:pt idx="23">
                  <c:v>0.010524677199485181</c:v>
                </c:pt>
                <c:pt idx="24">
                  <c:v>0.010202357267296933</c:v>
                </c:pt>
                <c:pt idx="25">
                  <c:v>0.009866836067451968</c:v>
                </c:pt>
                <c:pt idx="26">
                  <c:v>0.009518355534629293</c:v>
                </c:pt>
                <c:pt idx="27">
                  <c:v>0.009157213533722368</c:v>
                </c:pt>
                <c:pt idx="28">
                  <c:v>0.008783772605506132</c:v>
                </c:pt>
                <c:pt idx="29">
                  <c:v>0.008398469876116843</c:v>
                </c:pt>
                <c:pt idx="30">
                  <c:v>0.008001828286722907</c:v>
                </c:pt>
                <c:pt idx="31">
                  <c:v>0.007594469321475699</c:v>
                </c:pt>
                <c:pt idx="32">
                  <c:v>0.007177127436646784</c:v>
                </c:pt>
                <c:pt idx="33">
                  <c:v>0.006750666422236453</c:v>
                </c:pt>
                <c:pt idx="34">
                  <c:v>0.006316097959813746</c:v>
                </c:pt>
                <c:pt idx="35">
                  <c:v>0.005874602677525999</c:v>
                </c:pt>
                <c:pt idx="36">
                  <c:v>0.005427554045802155</c:v>
                </c:pt>
                <c:pt idx="37">
                  <c:v>0.004976545506079288</c:v>
                </c:pt>
                <c:pt idx="38">
                  <c:v>0.004523421280841108</c:v>
                </c:pt>
                <c:pt idx="39">
                  <c:v>0.004070311377448882</c:v>
                </c:pt>
                <c:pt idx="40">
                  <c:v>0.0036196713719149954</c:v>
                </c:pt>
                <c:pt idx="41">
                  <c:v>0.003174327643352894</c:v>
                </c:pt>
                <c:pt idx="42">
                  <c:v>0.002737528826992825</c:v>
                </c:pt>
                <c:pt idx="43">
                  <c:v>0.0023130043652960877</c:v>
                </c:pt>
                <c:pt idx="44">
                  <c:v>0.001905031165042193</c:v>
                </c:pt>
                <c:pt idx="45">
                  <c:v>0.0015185095158586426</c:v>
                </c:pt>
                <c:pt idx="46">
                  <c:v>0.0011590495954657875</c:v>
                </c:pt>
                <c:pt idx="47">
                  <c:v>0.0008330700823310031</c:v>
                </c:pt>
                <c:pt idx="48">
                  <c:v>0.0005479106214167073</c:v>
                </c:pt>
                <c:pt idx="49">
                  <c:v>0.00031196014783123116</c:v>
                </c:pt>
                <c:pt idx="50">
                  <c:v>0.0001348033717380465</c:v>
                </c:pt>
                <c:pt idx="51">
                  <c:v>2.7388071968927348E-05</c:v>
                </c:pt>
                <c:pt idx="52">
                  <c:v>2.216242518816401E-06</c:v>
                </c:pt>
                <c:pt idx="53">
                  <c:v>7.356259370509161E-05</c:v>
                </c:pt>
                <c:pt idx="54">
                  <c:v>0.0002577244378115454</c:v>
                </c:pt>
                <c:pt idx="55">
                  <c:v>0.000573307598618895</c:v>
                </c:pt>
                <c:pt idx="56">
                  <c:v>0.0010415536882847152</c:v>
                </c:pt>
                <c:pt idx="57">
                  <c:v>0.0016867149086574747</c:v>
                </c:pt>
                <c:pt idx="58">
                  <c:v>0.0025364834749081566</c:v>
                </c:pt>
                <c:pt idx="59">
                  <c:v>0.003622483847958405</c:v>
                </c:pt>
                <c:pt idx="60">
                  <c:v>0.0049808372227713674</c:v>
                </c:pt>
                <c:pt idx="61">
                  <c:v>0.0066528091806091335</c:v>
                </c:pt>
                <c:pt idx="62">
                  <c:v>0.008685553108438581</c:v>
                </c:pt>
                <c:pt idx="63">
                  <c:v>0.011132963957531206</c:v>
                </c:pt>
                <c:pt idx="64">
                  <c:v>0.014056659203182427</c:v>
                </c:pt>
                <c:pt idx="65">
                  <c:v>0.01752710653467115</c:v>
                </c:pt>
                <c:pt idx="66">
                  <c:v>0.021624920916485265</c:v>
                </c:pt>
                <c:pt idx="67">
                  <c:v>0.026442357299455273</c:v>
                </c:pt>
                <c:pt idx="68">
                  <c:v>0.032085029521506325</c:v>
                </c:pt>
                <c:pt idx="69">
                  <c:v>0.03867389094073752</c:v>
                </c:pt>
                <c:pt idx="70">
                  <c:v>0.04634751823260492</c:v>
                </c:pt>
                <c:pt idx="71">
                  <c:v>0.055264746734318</c:v>
                </c:pt>
                <c:pt idx="72">
                  <c:v>0.06560771394924732</c:v>
                </c:pt>
                <c:pt idx="73">
                  <c:v>0.0775853775984241</c:v>
                </c:pt>
                <c:pt idx="74">
                  <c:v>0.09143758625415552</c:v>
                </c:pt>
                <c:pt idx="75">
                  <c:v>0.10743979452074302</c:v>
                </c:pt>
                <c:pt idx="76">
                  <c:v>0.12590853144774536</c:v>
                </c:pt>
                <c:pt idx="77">
                  <c:v>0.14720775100747946</c:v>
                </c:pt>
                <c:pt idx="78">
                  <c:v>0.17175621783708775</c:v>
                </c:pt>
                <c:pt idx="79">
                  <c:v>0.20003611103867883</c:v>
                </c:pt>
                <c:pt idx="80">
                  <c:v>0.232603064914177</c:v>
                </c:pt>
                <c:pt idx="81">
                  <c:v>0.2700979096879883</c:v>
                </c:pt>
                <c:pt idx="82">
                  <c:v>0.31326042958039263</c:v>
                </c:pt>
                <c:pt idx="83">
                  <c:v>0.36294552264312696</c:v>
                </c:pt>
                <c:pt idx="84">
                  <c:v>0.4201422298987211</c:v>
                </c:pt>
                <c:pt idx="85">
                  <c:v>0.485996204845005</c:v>
                </c:pt>
                <c:pt idx="86">
                  <c:v>0.561836323876249</c:v>
                </c:pt>
                <c:pt idx="87">
                  <c:v>0.6492063008988957</c:v>
                </c:pt>
                <c:pt idx="88">
                  <c:v>0.7499023748976621</c:v>
                </c:pt>
                <c:pt idx="89">
                  <c:v>0.8660183999694379</c:v>
                </c:pt>
                <c:pt idx="90">
                  <c:v>0.9999999999999993</c:v>
                </c:pt>
              </c:numCache>
            </c:numRef>
          </c:val>
          <c:smooth val="0"/>
        </c:ser>
        <c:ser>
          <c:idx val="2"/>
          <c:order val="2"/>
          <c:tx>
            <c:v>Average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fresE!$K$5:$K$95</c:f>
              <c:numCache>
                <c:ptCount val="91"/>
                <c:pt idx="0">
                  <c:v>0.014147373323759439</c:v>
                </c:pt>
                <c:pt idx="1">
                  <c:v>0.014147374114541856</c:v>
                </c:pt>
                <c:pt idx="2">
                  <c:v>0.014147385987307835</c:v>
                </c:pt>
                <c:pt idx="3">
                  <c:v>0.014147437526171662</c:v>
                </c:pt>
                <c:pt idx="4">
                  <c:v>0.014147576648358858</c:v>
                </c:pt>
                <c:pt idx="5">
                  <c:v>0.014147871022715069</c:v>
                </c:pt>
                <c:pt idx="6">
                  <c:v>0.014148408661568378</c:v>
                </c:pt>
                <c:pt idx="7">
                  <c:v>0.014149298691984172</c:v>
                </c:pt>
                <c:pt idx="8">
                  <c:v>0.014150672314305165</c:v>
                </c:pt>
                <c:pt idx="9">
                  <c:v>0.014152683957821991</c:v>
                </c:pt>
                <c:pt idx="10">
                  <c:v>0.014155512645496134</c:v>
                </c:pt>
                <c:pt idx="11">
                  <c:v>0.014159363581883987</c:v>
                </c:pt>
                <c:pt idx="12">
                  <c:v>0.01416446998081795</c:v>
                </c:pt>
                <c:pt idx="13">
                  <c:v>0.014171095152017227</c:v>
                </c:pt>
                <c:pt idx="14">
                  <c:v>0.0141795348686665</c:v>
                </c:pt>
                <c:pt idx="15">
                  <c:v>0.014190120041148037</c:v>
                </c:pt>
                <c:pt idx="16">
                  <c:v>0.014203219725590178</c:v>
                </c:pt>
                <c:pt idx="17">
                  <c:v>0.014219244499746748</c:v>
                </c:pt>
                <c:pt idx="18">
                  <c:v>0.014238650243003208</c:v>
                </c:pt>
                <c:pt idx="19">
                  <c:v>0.01426194236207631</c:v>
                </c:pt>
                <c:pt idx="20">
                  <c:v>0.014289680509302224</c:v>
                </c:pt>
                <c:pt idx="21">
                  <c:v>0.014322483846370169</c:v>
                </c:pt>
                <c:pt idx="22">
                  <c:v>0.014361036913041584</c:v>
                </c:pt>
                <c:pt idx="23">
                  <c:v>0.01440609616789539</c:v>
                </c:pt>
                <c:pt idx="24">
                  <c:v>0.014458497276570215</c:v>
                </c:pt>
                <c:pt idx="25">
                  <c:v>0.014519163232458065</c:v>
                </c:pt>
                <c:pt idx="26">
                  <c:v>0.01458911340548577</c:v>
                </c:pt>
                <c:pt idx="27">
                  <c:v>0.01466947362665836</c:v>
                </c:pt>
                <c:pt idx="28">
                  <c:v>0.014761487429619188</c:v>
                </c:pt>
                <c:pt idx="29">
                  <c:v>0.014866528585809943</c:v>
                </c:pt>
                <c:pt idx="30">
                  <c:v>0.014986115087127817</c:v>
                </c:pt>
                <c:pt idx="31">
                  <c:v>0.015121924749543145</c:v>
                </c:pt>
                <c:pt idx="32">
                  <c:v>0.015275812633265653</c:v>
                </c:pt>
                <c:pt idx="33">
                  <c:v>0.015449830500073423</c:v>
                </c:pt>
                <c:pt idx="34">
                  <c:v>0.01564624855674214</c:v>
                </c:pt>
                <c:pt idx="35">
                  <c:v>0.015867579765575592</c:v>
                </c:pt>
                <c:pt idx="36">
                  <c:v>0.016116607039349758</c:v>
                </c:pt>
                <c:pt idx="37">
                  <c:v>0.01639641367911585</c:v>
                </c:pt>
                <c:pt idx="38">
                  <c:v>0.016710417459913553</c:v>
                </c:pt>
                <c:pt idx="39">
                  <c:v>0.01706240882226403</c:v>
                </c:pt>
                <c:pt idx="40">
                  <c:v>0.01745659368717993</c:v>
                </c:pt>
                <c:pt idx="41">
                  <c:v>0.017897641480296034</c:v>
                </c:pt>
                <c:pt idx="42">
                  <c:v>0.018390739027664863</c:v>
                </c:pt>
                <c:pt idx="43">
                  <c:v>0.01894165107299013</c:v>
                </c:pt>
                <c:pt idx="44">
                  <c:v>0.01955678826496771</c:v>
                </c:pt>
                <c:pt idx="45">
                  <c:v>0.02024328357551889</c:v>
                </c:pt>
                <c:pt idx="46">
                  <c:v>0.021009078236796156</c:v>
                </c:pt>
                <c:pt idx="47">
                  <c:v>0.02186301842889696</c:v>
                </c:pt>
                <c:pt idx="48">
                  <c:v>0.022814964113479143</c:v>
                </c:pt>
                <c:pt idx="49">
                  <c:v>0.02387591159345534</c:v>
                </c:pt>
                <c:pt idx="50">
                  <c:v>0.025058131588503278</c:v>
                </c:pt>
                <c:pt idx="51">
                  <c:v>0.026375324853476503</c:v>
                </c:pt>
                <c:pt idx="52">
                  <c:v>0.027842797635558837</c:v>
                </c:pt>
                <c:pt idx="53">
                  <c:v>0.02947765957026657</c:v>
                </c:pt>
                <c:pt idx="54">
                  <c:v>0.03129904696078106</c:v>
                </c:pt>
                <c:pt idx="55">
                  <c:v>0.03332837477482273</c:v>
                </c:pt>
                <c:pt idx="56">
                  <c:v>0.03558962113427436</c:v>
                </c:pt>
                <c:pt idx="57">
                  <c:v>0.038109648571765097</c:v>
                </c:pt>
                <c:pt idx="58">
                  <c:v>0.04091856689312113</c:v>
                </c:pt>
                <c:pt idx="59">
                  <c:v>0.044050143123777426</c:v>
                </c:pt>
                <c:pt idx="60">
                  <c:v>0.04754226474108063</c:v>
                </c:pt>
                <c:pt idx="61">
                  <c:v>0.05143746321464386</c:v>
                </c:pt>
                <c:pt idx="62">
                  <c:v>0.05578350580729844</c:v>
                </c:pt>
                <c:pt idx="63">
                  <c:v>0.060634064645855704</c:v>
                </c:pt>
                <c:pt idx="64">
                  <c:v>0.06604947327304708</c:v>
                </c:pt>
                <c:pt idx="65">
                  <c:v>0.07209758226257418</c:v>
                </c:pt>
                <c:pt idx="66">
                  <c:v>0.07885472704586374</c:v>
                </c:pt>
                <c:pt idx="67">
                  <c:v>0.08640682289557143</c:v>
                </c:pt>
                <c:pt idx="68">
                  <c:v>0.09485060407837985</c:v>
                </c:pt>
                <c:pt idx="69">
                  <c:v>0.10429502657917483</c:v>
                </c:pt>
                <c:pt idx="70">
                  <c:v>0.11486285657348107</c:v>
                </c:pt>
                <c:pt idx="71">
                  <c:v>0.1266924700640779</c:v>
                </c:pt>
                <c:pt idx="72">
                  <c:v>0.13993989289982042</c:v>
                </c:pt>
                <c:pt idx="73">
                  <c:v>0.15478111488418647</c:v>
                </c:pt>
                <c:pt idx="74">
                  <c:v>0.17141471701442346</c:v>
                </c:pt>
                <c:pt idx="75">
                  <c:v>0.19006485726693104</c:v>
                </c:pt>
                <c:pt idx="76">
                  <c:v>0.21098466801024351</c:v>
                </c:pt>
                <c:pt idx="77">
                  <c:v>0.23446012739930555</c:v>
                </c:pt>
                <c:pt idx="78">
                  <c:v>0.2608144783833176</c:v>
                </c:pt>
                <c:pt idx="79">
                  <c:v>0.2904132827506918</c:v>
                </c:pt>
                <c:pt idx="80">
                  <c:v>0.32367021458129935</c:v>
                </c:pt>
                <c:pt idx="81">
                  <c:v>0.361053718394896</c:v>
                </c:pt>
                <c:pt idx="82">
                  <c:v>0.40309468321579056</c:v>
                </c:pt>
                <c:pt idx="83">
                  <c:v>0.45039531604579963</c:v>
                </c:pt>
                <c:pt idx="84">
                  <c:v>0.5036394385524428</c:v>
                </c:pt>
                <c:pt idx="85">
                  <c:v>0.56360448132635</c:v>
                </c:pt>
                <c:pt idx="86">
                  <c:v>0.6311755136696233</c:v>
                </c:pt>
                <c:pt idx="87">
                  <c:v>0.7073617272190738</c:v>
                </c:pt>
                <c:pt idx="88">
                  <c:v>0.7933158935832256</c:v>
                </c:pt>
                <c:pt idx="89">
                  <c:v>0.8903574458854511</c:v>
                </c:pt>
                <c:pt idx="90">
                  <c:v>0.9999999999999993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tickLblSkip val="10"/>
        <c:noMultiLvlLbl val="0"/>
      </c:catAx>
      <c:valAx>
        <c:axId val="11384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ambria"/>
          <a:ea typeface="Cambria"/>
          <a:cs typeface="Cambri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ambria"/>
                <a:ea typeface="Cambria"/>
                <a:cs typeface="Cambria"/>
              </a:rPr>
              <a:t>Reflectivity sun light / n = 1.33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25"/>
          <c:w val="0.91475"/>
          <c:h val="0.81375"/>
        </c:manualLayout>
      </c:layout>
      <c:lineChart>
        <c:grouping val="standard"/>
        <c:varyColors val="0"/>
        <c:ser>
          <c:idx val="0"/>
          <c:order val="0"/>
          <c:tx>
            <c:v>P Polarized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/>
            </c:numRef>
          </c:cat>
          <c:val>
            <c:numRef>
              <c:f>FresA!$G$5:$G$95</c:f>
              <c:numCache/>
            </c:numRef>
          </c:val>
          <c:smooth val="0"/>
        </c:ser>
        <c:ser>
          <c:idx val="1"/>
          <c:order val="1"/>
          <c:tx>
            <c:v>S Polarized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/>
            </c:numRef>
          </c:cat>
          <c:val>
            <c:numRef>
              <c:f>FresA!$J$5:$J$95</c:f>
              <c:numCache/>
            </c:numRef>
          </c:val>
          <c:smooth val="0"/>
        </c:ser>
        <c:ser>
          <c:idx val="2"/>
          <c:order val="2"/>
          <c:tx>
            <c:v>Average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FresA!$B$5:$B$95</c:f>
              <c:numCache/>
            </c:numRef>
          </c:cat>
          <c:val>
            <c:numRef>
              <c:f>FresA!$K$5:$K$95</c:f>
              <c:numCache/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tickLblSkip val="10"/>
        <c:noMultiLvlLbl val="0"/>
      </c:catAx>
      <c:valAx>
        <c:axId val="251026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2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ambria"/>
          <a:ea typeface="Cambria"/>
          <a:cs typeface="Cambri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59</xdr:row>
      <xdr:rowOff>104775</xdr:rowOff>
    </xdr:from>
    <xdr:to>
      <xdr:col>18</xdr:col>
      <xdr:colOff>419100</xdr:colOff>
      <xdr:row>80</xdr:row>
      <xdr:rowOff>85725</xdr:rowOff>
    </xdr:to>
    <xdr:graphicFrame>
      <xdr:nvGraphicFramePr>
        <xdr:cNvPr id="1" name="Chart 9"/>
        <xdr:cNvGraphicFramePr/>
      </xdr:nvGraphicFramePr>
      <xdr:xfrm>
        <a:off x="9191625" y="9658350"/>
        <a:ext cx="5057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109</xdr:row>
      <xdr:rowOff>152400</xdr:rowOff>
    </xdr:from>
    <xdr:to>
      <xdr:col>13</xdr:col>
      <xdr:colOff>657225</xdr:colOff>
      <xdr:row>128</xdr:row>
      <xdr:rowOff>152400</xdr:rowOff>
    </xdr:to>
    <xdr:graphicFrame>
      <xdr:nvGraphicFramePr>
        <xdr:cNvPr id="2" name="Chart 19"/>
        <xdr:cNvGraphicFramePr/>
      </xdr:nvGraphicFramePr>
      <xdr:xfrm>
        <a:off x="5562600" y="17802225"/>
        <a:ext cx="51149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12</xdr:row>
      <xdr:rowOff>85725</xdr:rowOff>
    </xdr:from>
    <xdr:to>
      <xdr:col>22</xdr:col>
      <xdr:colOff>342900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124950" y="2028825"/>
        <a:ext cx="7981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79</xdr:row>
      <xdr:rowOff>0</xdr:rowOff>
    </xdr:from>
    <xdr:to>
      <xdr:col>18</xdr:col>
      <xdr:colOff>571500</xdr:colOff>
      <xdr:row>96</xdr:row>
      <xdr:rowOff>152400</xdr:rowOff>
    </xdr:to>
    <xdr:graphicFrame>
      <xdr:nvGraphicFramePr>
        <xdr:cNvPr id="2" name="Chart 2"/>
        <xdr:cNvGraphicFramePr/>
      </xdr:nvGraphicFramePr>
      <xdr:xfrm>
        <a:off x="10668000" y="12792075"/>
        <a:ext cx="36195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22</xdr:row>
      <xdr:rowOff>104775</xdr:rowOff>
    </xdr:from>
    <xdr:to>
      <xdr:col>11</xdr:col>
      <xdr:colOff>552450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5324475" y="3667125"/>
        <a:ext cx="3609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N25" sqref="N25"/>
    </sheetView>
  </sheetViews>
  <sheetFormatPr defaultColWidth="11.421875" defaultRowHeight="12.75"/>
  <cols>
    <col min="6" max="6" width="12.00390625" style="0" bestFit="1" customWidth="1"/>
    <col min="8" max="9" width="12.00390625" style="0" customWidth="1"/>
  </cols>
  <sheetData>
    <row r="1" spans="9:10" ht="12.75">
      <c r="I1" t="s">
        <v>9</v>
      </c>
      <c r="J1">
        <v>279.2</v>
      </c>
    </row>
    <row r="2" spans="1:10" ht="12.75">
      <c r="A2" t="s">
        <v>8</v>
      </c>
      <c r="C2" t="s">
        <v>6</v>
      </c>
      <c r="D2" t="s">
        <v>7</v>
      </c>
      <c r="F2" t="s">
        <v>1</v>
      </c>
      <c r="G2" t="s">
        <v>0</v>
      </c>
      <c r="I2" t="s">
        <v>1</v>
      </c>
      <c r="J2" t="s">
        <v>0</v>
      </c>
    </row>
    <row r="5" spans="1:7" ht="12.75">
      <c r="A5">
        <v>0</v>
      </c>
      <c r="C5">
        <f>(1-fresE!K5)*100</f>
        <v>98.58526266762405</v>
      </c>
      <c r="D5">
        <f>(1-FresA!K5)*100</f>
        <v>97.99406878004753</v>
      </c>
      <c r="F5">
        <f>(1-COS(A5/180*PI()))</f>
        <v>0</v>
      </c>
      <c r="G5">
        <f>SIN((A5)/180*PI())^2</f>
        <v>0</v>
      </c>
    </row>
    <row r="6" spans="1:10" ht="12.75">
      <c r="A6">
        <v>1</v>
      </c>
      <c r="C6">
        <f>(1-fresE!K6)*100</f>
        <v>98.58526258854582</v>
      </c>
      <c r="D6">
        <f>(1-FresA!K6)*100</f>
        <v>97.99406867910201</v>
      </c>
      <c r="F6">
        <f>(1-COS(A6/180*PI()))</f>
        <v>0.00015230484360873042</v>
      </c>
      <c r="G6">
        <f>SIN((A6)/180*PI())^2</f>
        <v>0.00030458649045213493</v>
      </c>
      <c r="I6" s="1">
        <f>(C6+C5)*(F6-F5)/2</f>
        <v>0.015015013006696092</v>
      </c>
      <c r="J6" s="1">
        <f aca="true" t="shared" si="0" ref="J6:J37">(D6+D5)*(G6-G5)/2</f>
        <v>0.029847669479466477</v>
      </c>
    </row>
    <row r="7" spans="1:10" ht="12.75">
      <c r="A7">
        <v>2</v>
      </c>
      <c r="C7">
        <f>(1-fresE!K7)*100</f>
        <v>98.58526140126922</v>
      </c>
      <c r="D7">
        <f>(1-FresA!K7)*100</f>
        <v>97.99406716359236</v>
      </c>
      <c r="F7">
        <f aca="true" t="shared" si="1" ref="F6:F37">(1-COS(A7/180*PI()))</f>
        <v>0.0006091729809042379</v>
      </c>
      <c r="G7">
        <f aca="true" t="shared" si="2" ref="G6:G37">SIN((A7)/180*PI())^2</f>
        <v>0.001217974870087876</v>
      </c>
      <c r="I7" s="1">
        <f aca="true" t="shared" si="3" ref="I6:I37">(C7+C6)*(F7-F6)/2</f>
        <v>0.045040465012402976</v>
      </c>
      <c r="J7" s="1">
        <f t="shared" si="0"/>
        <v>0.08950664291259405</v>
      </c>
    </row>
    <row r="8" spans="1:10" ht="12.75">
      <c r="A8">
        <v>3</v>
      </c>
      <c r="C8">
        <f>(1-fresE!K8)*100</f>
        <v>98.58525624738283</v>
      </c>
      <c r="D8">
        <f>(1-FresA!K8)*100</f>
        <v>97.99406058553029</v>
      </c>
      <c r="F8">
        <f t="shared" si="1"/>
        <v>0.0013704652454261668</v>
      </c>
      <c r="G8">
        <f t="shared" si="2"/>
        <v>0.0027390523158633312</v>
      </c>
      <c r="I8" s="1">
        <f t="shared" si="3"/>
        <v>0.07505219493885162</v>
      </c>
      <c r="J8" s="1">
        <f t="shared" si="0"/>
        <v>0.14905656037947457</v>
      </c>
    </row>
    <row r="9" spans="1:10" ht="12.75">
      <c r="A9">
        <v>4</v>
      </c>
      <c r="C9">
        <f>(1-fresE!K9)*100</f>
        <v>98.58524233516411</v>
      </c>
      <c r="D9">
        <f>(1-FresA!K9)*100</f>
        <v>97.99404283161186</v>
      </c>
      <c r="F9">
        <f t="shared" si="1"/>
        <v>0.0024359497401758023</v>
      </c>
      <c r="G9">
        <f t="shared" si="2"/>
        <v>0.004865965629214842</v>
      </c>
      <c r="I9" s="1">
        <f t="shared" si="3"/>
        <v>0.10504105453087938</v>
      </c>
      <c r="J9" s="1">
        <f t="shared" si="0"/>
        <v>0.20842485320821624</v>
      </c>
    </row>
    <row r="10" spans="1:10" ht="12.75">
      <c r="A10">
        <v>5</v>
      </c>
      <c r="C10">
        <f>(1-fresE!K10)*100</f>
        <v>98.5852128977285</v>
      </c>
      <c r="D10">
        <f>(1-FresA!K10)*100</f>
        <v>97.99400527290186</v>
      </c>
      <c r="F10">
        <f t="shared" si="1"/>
        <v>0.003805301908254455</v>
      </c>
      <c r="G10">
        <f t="shared" si="2"/>
        <v>0.007596123493895969</v>
      </c>
      <c r="I10" s="1">
        <f t="shared" si="3"/>
        <v>0.1349978951771082</v>
      </c>
      <c r="J10" s="1">
        <f t="shared" si="0"/>
        <v>0.26753915545802054</v>
      </c>
    </row>
    <row r="11" spans="1:10" ht="12.75">
      <c r="A11">
        <v>6</v>
      </c>
      <c r="C11">
        <f>(1-fresE!K11)*100</f>
        <v>98.58515913384316</v>
      </c>
      <c r="D11">
        <f>(1-FresA!K11)*100</f>
        <v>97.99393669372685</v>
      </c>
      <c r="F11">
        <f t="shared" si="1"/>
        <v>0.00547810463172671</v>
      </c>
      <c r="G11">
        <f t="shared" si="2"/>
        <v>0.010926199633097178</v>
      </c>
      <c r="I11" s="1">
        <f t="shared" si="3"/>
        <v>0.16491356766122545</v>
      </c>
      <c r="J11" s="1">
        <f t="shared" si="0"/>
        <v>0.3263273845571108</v>
      </c>
    </row>
    <row r="12" spans="1:10" ht="12.75">
      <c r="A12">
        <v>7</v>
      </c>
      <c r="C12">
        <f>(1-fresE!K12)*100</f>
        <v>98.58507013080158</v>
      </c>
      <c r="D12">
        <f>(1-FresA!K12)*100</f>
        <v>97.99382319910322</v>
      </c>
      <c r="F12">
        <f t="shared" si="1"/>
        <v>0.007453848358678017</v>
      </c>
      <c r="G12">
        <f t="shared" si="2"/>
        <v>0.014852136862001762</v>
      </c>
      <c r="I12" s="1">
        <f t="shared" si="3"/>
        <v>0.1947789218055864</v>
      </c>
      <c r="J12" s="1">
        <f t="shared" si="0"/>
        <v>0.3847178214864371</v>
      </c>
    </row>
    <row r="13" spans="1:10" ht="12.75">
      <c r="A13">
        <v>8</v>
      </c>
      <c r="C13">
        <f>(1-fresE!K13)*100</f>
        <v>98.58493276856949</v>
      </c>
      <c r="D13">
        <f>(1-FresA!K13)*100</f>
        <v>97.99364809982033</v>
      </c>
      <c r="F13">
        <f t="shared" si="1"/>
        <v>0.009731931258429638</v>
      </c>
      <c r="G13">
        <f t="shared" si="2"/>
        <v>0.019369152030840567</v>
      </c>
      <c r="I13" s="1">
        <f t="shared" si="3"/>
        <v>0.2245848059745174</v>
      </c>
      <c r="J13" s="1">
        <f t="shared" si="0"/>
        <v>0.44263919037979876</v>
      </c>
    </row>
    <row r="14" spans="1:10" ht="12.75">
      <c r="A14">
        <v>9</v>
      </c>
      <c r="C14">
        <f>(1-fresE!K14)*100</f>
        <v>98.58473160421781</v>
      </c>
      <c r="D14">
        <f>(1-FresA!K14)*100</f>
        <v>97.9933917740837</v>
      </c>
      <c r="F14">
        <f t="shared" si="1"/>
        <v>0.01231165940486223</v>
      </c>
      <c r="G14">
        <f t="shared" si="2"/>
        <v>0.024471741852423214</v>
      </c>
      <c r="I14" s="1">
        <f t="shared" si="3"/>
        <v>0.2543220664025734</v>
      </c>
      <c r="J14" s="1">
        <f t="shared" si="0"/>
        <v>0.5000207374113476</v>
      </c>
    </row>
    <row r="15" spans="1:10" ht="12.75">
      <c r="A15">
        <v>10</v>
      </c>
      <c r="C15">
        <f>(1-fresE!K15)*100</f>
        <v>98.5844487354504</v>
      </c>
      <c r="D15">
        <f>(1-FresA!K15)*100</f>
        <v>97.99303150439414</v>
      </c>
      <c r="F15">
        <f t="shared" si="1"/>
        <v>0.01519224698779198</v>
      </c>
      <c r="G15">
        <f t="shared" si="2"/>
        <v>0.030153689607045803</v>
      </c>
      <c r="I15" s="1">
        <f t="shared" si="3"/>
        <v>0.2839815463114424</v>
      </c>
      <c r="J15" s="1">
        <f t="shared" si="0"/>
        <v>0.5567923088418298</v>
      </c>
    </row>
    <row r="16" spans="1:10" ht="12.75">
      <c r="A16">
        <v>11</v>
      </c>
      <c r="C16">
        <f>(1-fresE!K16)*100</f>
        <v>98.58406364181161</v>
      </c>
      <c r="D16">
        <f>(1-FresA!K16)*100</f>
        <v>97.99254128809599</v>
      </c>
      <c r="F16">
        <f t="shared" si="1"/>
        <v>0.018372816552336024</v>
      </c>
      <c r="G16">
        <f t="shared" si="2"/>
        <v>0.036408072716606295</v>
      </c>
      <c r="I16" s="1">
        <f t="shared" si="3"/>
        <v>0.31355408477677266</v>
      </c>
      <c r="J16" s="1">
        <f t="shared" si="0"/>
        <v>0.6128844280954442</v>
      </c>
    </row>
    <row r="17" spans="1:10" ht="12.75">
      <c r="A17">
        <v>12</v>
      </c>
      <c r="C17">
        <f>(1-fresE!K17)*100</f>
        <v>98.5835530019182</v>
      </c>
      <c r="D17">
        <f>(1-FresA!K17)*100</f>
        <v>97.99189161976533</v>
      </c>
      <c r="F17">
        <f t="shared" si="1"/>
        <v>0.02185239926619431</v>
      </c>
      <c r="G17">
        <f t="shared" si="2"/>
        <v>0.043227271178699546</v>
      </c>
      <c r="I17" s="1">
        <f t="shared" si="3"/>
        <v>0.3430305153030799</v>
      </c>
      <c r="J17" s="1">
        <f t="shared" si="0"/>
        <v>0.668228371739753</v>
      </c>
    </row>
    <row r="18" spans="1:10" ht="12.75">
      <c r="A18">
        <v>13</v>
      </c>
      <c r="C18">
        <f>(1-fresE!K18)*100</f>
        <v>98.58289048479828</v>
      </c>
      <c r="D18">
        <f>(1-FresA!K18)*100</f>
        <v>97.9910492433264</v>
      </c>
      <c r="F18">
        <f t="shared" si="1"/>
        <v>0.025629935214764754</v>
      </c>
      <c r="G18">
        <f t="shared" si="2"/>
        <v>0.050602976850416495</v>
      </c>
      <c r="I18" s="1">
        <f t="shared" si="3"/>
        <v>0.3724016640614271</v>
      </c>
      <c r="J18" s="1">
        <f t="shared" si="0"/>
        <v>0.7227562442418366</v>
      </c>
    </row>
    <row r="19" spans="1:10" ht="12.75">
      <c r="A19">
        <v>14</v>
      </c>
      <c r="C19">
        <f>(1-fresE!K19)*100</f>
        <v>98.58204651313335</v>
      </c>
      <c r="D19">
        <f>(1-FresA!K19)*100</f>
        <v>97.98997687147696</v>
      </c>
      <c r="F19">
        <f t="shared" si="1"/>
        <v>0.029704273724003527</v>
      </c>
      <c r="G19">
        <f t="shared" si="2"/>
        <v>0.058526203570536534</v>
      </c>
      <c r="I19" s="1">
        <f t="shared" si="3"/>
        <v>0.4016583477411547</v>
      </c>
      <c r="J19" s="1">
        <f t="shared" si="0"/>
        <v>0.7764010513746764</v>
      </c>
    </row>
    <row r="20" spans="1:10" ht="12.75">
      <c r="A20">
        <v>15</v>
      </c>
      <c r="C20">
        <f>(1-fresE!K20)*100</f>
        <v>98.5809879958852</v>
      </c>
      <c r="D20">
        <f>(1-FresA!K20)*100</f>
        <v>97.98863286966699</v>
      </c>
      <c r="F20">
        <f t="shared" si="1"/>
        <v>0.03407417371093169</v>
      </c>
      <c r="G20">
        <f t="shared" si="2"/>
        <v>0.06698729810778066</v>
      </c>
      <c r="I20" s="1">
        <f t="shared" si="3"/>
        <v>0.4307913709618383</v>
      </c>
      <c r="J20" s="1">
        <f t="shared" si="0"/>
        <v>0.8290967721487458</v>
      </c>
    </row>
    <row r="21" spans="1:10" ht="12.75">
      <c r="A21">
        <v>16</v>
      </c>
      <c r="C21">
        <f>(1-fresE!K21)*100</f>
        <v>98.57967802744099</v>
      </c>
      <c r="D21">
        <f>(1-FresA!K21)*100</f>
        <v>97.98697090150745</v>
      </c>
      <c r="F21">
        <f t="shared" si="1"/>
        <v>0.038738304061681106</v>
      </c>
      <c r="G21">
        <f t="shared" si="2"/>
        <v>0.07597595192178701</v>
      </c>
      <c r="I21" s="1">
        <f t="shared" si="3"/>
        <v>0.45979152318668265</v>
      </c>
      <c r="J21" s="1">
        <f t="shared" si="0"/>
        <v>0.880778429144982</v>
      </c>
    </row>
    <row r="22" spans="1:10" ht="12.75">
      <c r="A22">
        <v>17</v>
      </c>
      <c r="C22">
        <f>(1-fresE!K22)*100</f>
        <v>98.57807555002532</v>
      </c>
      <c r="D22">
        <f>(1-FresA!K22)*100</f>
        <v>97.98493953207947</v>
      </c>
      <c r="F22">
        <f t="shared" si="1"/>
        <v>0.043695244036964453</v>
      </c>
      <c r="G22">
        <f t="shared" si="2"/>
        <v>0.08548121372247915</v>
      </c>
      <c r="I22" s="1">
        <f t="shared" si="3"/>
        <v>0.4886495750726031</v>
      </c>
      <c r="J22" s="1">
        <f t="shared" si="0"/>
        <v>0.9313821571265174</v>
      </c>
    </row>
    <row r="23" spans="1:10" ht="12.75">
      <c r="A23">
        <v>18</v>
      </c>
      <c r="C23">
        <f>(1-fresE!K23)*100</f>
        <v>98.57613497569969</v>
      </c>
      <c r="D23">
        <f>(1-FresA!K23)*100</f>
        <v>97.98248178516732</v>
      </c>
      <c r="F23">
        <f t="shared" si="1"/>
        <v>0.04894348370484647</v>
      </c>
      <c r="G23">
        <f t="shared" si="2"/>
        <v>0.09549150281252627</v>
      </c>
      <c r="I23" s="1">
        <f t="shared" si="3"/>
        <v>0.517356274185536</v>
      </c>
      <c r="J23" s="1">
        <f t="shared" si="0"/>
        <v>0.9808452698083523</v>
      </c>
    </row>
    <row r="24" spans="1:10" ht="12.75">
      <c r="A24">
        <v>19</v>
      </c>
      <c r="C24">
        <f>(1-fresE!K24)*100</f>
        <v>98.57380576379236</v>
      </c>
      <c r="D24">
        <f>(1-FresA!K24)*100</f>
        <v>97.97953464994319</v>
      </c>
      <c r="F24">
        <f t="shared" si="1"/>
        <v>0.054481424400683154</v>
      </c>
      <c r="G24">
        <f t="shared" si="2"/>
        <v>0.10599462319663905</v>
      </c>
      <c r="I24" s="1">
        <f t="shared" si="3"/>
        <v>0.5459023400015119</v>
      </c>
      <c r="J24" s="1">
        <f t="shared" si="0"/>
        <v>1.029106324665726</v>
      </c>
    </row>
    <row r="25" spans="1:10" ht="12.75">
      <c r="A25">
        <v>20</v>
      </c>
      <c r="C25">
        <f>(1-fresE!K25)*100</f>
        <v>98.57103194906978</v>
      </c>
      <c r="D25">
        <f>(1-FresA!K25)*100</f>
        <v>97.9760285320818</v>
      </c>
      <c r="F25">
        <f t="shared" si="1"/>
        <v>0.06030737921409157</v>
      </c>
      <c r="G25">
        <f t="shared" si="2"/>
        <v>0.11697777844051097</v>
      </c>
      <c r="I25" s="1">
        <f t="shared" si="3"/>
        <v>0.5742784581059354</v>
      </c>
      <c r="J25" s="1">
        <f t="shared" si="0"/>
        <v>1.0761051856642663</v>
      </c>
    </row>
    <row r="26" spans="1:10" ht="12.75">
      <c r="A26">
        <v>21</v>
      </c>
      <c r="C26">
        <f>(1-fresE!K26)*100</f>
        <v>98.56775161536298</v>
      </c>
      <c r="D26">
        <f>(1-FresA!K26)*100</f>
        <v>97.97188664367341</v>
      </c>
      <c r="F26">
        <f t="shared" si="1"/>
        <v>0.06641957350279826</v>
      </c>
      <c r="G26">
        <f t="shared" si="2"/>
        <v>0.12842758726130288</v>
      </c>
      <c r="I26" s="1">
        <f t="shared" si="3"/>
        <v>0.6024752734925546</v>
      </c>
      <c r="J26" s="1">
        <f t="shared" si="0"/>
        <v>1.1217830837975737</v>
      </c>
    </row>
    <row r="27" spans="1:10" ht="12.75">
      <c r="A27">
        <v>22</v>
      </c>
      <c r="C27">
        <f>(1-fresE!K27)*100</f>
        <v>98.56389630869585</v>
      </c>
      <c r="D27">
        <f>(1-FresA!K27)*100</f>
        <v>97.96702432562361</v>
      </c>
      <c r="F27">
        <f t="shared" si="1"/>
        <v>0.07281614543321258</v>
      </c>
      <c r="G27">
        <f t="shared" si="2"/>
        <v>0.1403300998306744</v>
      </c>
      <c r="I27" s="1">
        <f t="shared" si="3"/>
        <v>0.6304833828536764</v>
      </c>
      <c r="J27" s="1">
        <f t="shared" si="0"/>
        <v>1.1660826753205131</v>
      </c>
    </row>
    <row r="28" spans="1:10" ht="12.75">
      <c r="A28">
        <v>23</v>
      </c>
      <c r="C28">
        <f>(1-fresE!K28)*100</f>
        <v>98.55939038321047</v>
      </c>
      <c r="D28">
        <f>(1-FresA!K28)*100</f>
        <v>97.96134829547147</v>
      </c>
      <c r="F28">
        <f t="shared" si="1"/>
        <v>0.07949514654755963</v>
      </c>
      <c r="G28">
        <f t="shared" si="2"/>
        <v>0.15267081477050132</v>
      </c>
      <c r="I28" s="1">
        <f t="shared" si="3"/>
        <v>0.6582933257394976</v>
      </c>
      <c r="J28" s="1">
        <f t="shared" si="0"/>
        <v>1.2089480975705613</v>
      </c>
    </row>
    <row r="29" spans="1:10" ht="12.75">
      <c r="A29">
        <v>24</v>
      </c>
      <c r="C29">
        <f>(1-fresE!K29)*100</f>
        <v>98.55415027234298</v>
      </c>
      <c r="D29">
        <f>(1-FresA!K29)*100</f>
        <v>97.95475581271295</v>
      </c>
      <c r="F29">
        <f t="shared" si="1"/>
        <v>0.08645454235739913</v>
      </c>
      <c r="G29">
        <f t="shared" si="2"/>
        <v>0.16543469682057085</v>
      </c>
      <c r="I29" s="1">
        <f t="shared" si="3"/>
        <v>0.685895574450444</v>
      </c>
      <c r="J29" s="1">
        <f t="shared" si="0"/>
        <v>1.2503250222730047</v>
      </c>
    </row>
    <row r="30" spans="1:10" ht="12.75">
      <c r="A30">
        <v>25</v>
      </c>
      <c r="C30">
        <f>(1-fresE!K30)*100</f>
        <v>98.54808367675419</v>
      </c>
      <c r="D30">
        <f>(1-FresA!K30)*100</f>
        <v>97.9471337527729</v>
      </c>
      <c r="F30">
        <f t="shared" si="1"/>
        <v>0.09369221296335006</v>
      </c>
      <c r="G30">
        <f t="shared" si="2"/>
        <v>0.17860619515673035</v>
      </c>
      <c r="I30" s="1">
        <f t="shared" si="3"/>
        <v>0.713280522510322</v>
      </c>
      <c r="J30" s="1">
        <f t="shared" si="0"/>
        <v>1.2901607062311489</v>
      </c>
    </row>
    <row r="31" spans="1:10" ht="12.75">
      <c r="A31">
        <v>26</v>
      </c>
      <c r="C31">
        <f>(1-fresE!K31)*100</f>
        <v>98.54108865945143</v>
      </c>
      <c r="D31">
        <f>(1-FresA!K31)*100</f>
        <v>97.93835757971407</v>
      </c>
      <c r="F31">
        <f t="shared" si="1"/>
        <v>0.10120595370083296</v>
      </c>
      <c r="G31">
        <f t="shared" si="2"/>
        <v>0.19216926233717085</v>
      </c>
      <c r="I31" s="1">
        <f t="shared" si="3"/>
        <v>0.7404384715496679</v>
      </c>
      <c r="J31" s="1">
        <f t="shared" si="0"/>
        <v>1.3284040393080587</v>
      </c>
    </row>
    <row r="32" spans="1:10" ht="12.75">
      <c r="A32">
        <v>27</v>
      </c>
      <c r="C32">
        <f>(1-fresE!K32)*100</f>
        <v>98.53305263733417</v>
      </c>
      <c r="D32">
        <f>(1-FresA!K32)*100</f>
        <v>97.92829020659187</v>
      </c>
      <c r="F32">
        <f t="shared" si="1"/>
        <v>0.1089934758116321</v>
      </c>
      <c r="G32">
        <f t="shared" si="2"/>
        <v>0.2061073738537634</v>
      </c>
      <c r="I32" s="1">
        <f t="shared" si="3"/>
        <v>0.7673596164077358</v>
      </c>
      <c r="J32" s="1">
        <f t="shared" si="0"/>
        <v>1.3650055896133435</v>
      </c>
    </row>
    <row r="33" spans="1:10" ht="12.75">
      <c r="A33">
        <v>28</v>
      </c>
      <c r="C33">
        <f>(1-fresE!K33)*100</f>
        <v>98.52385125703809</v>
      </c>
      <c r="D33">
        <f>(1-FresA!K33)*100</f>
        <v>97.9167807310422</v>
      </c>
      <c r="F33">
        <f t="shared" si="1"/>
        <v>0.11705240714107301</v>
      </c>
      <c r="G33">
        <f t="shared" si="2"/>
        <v>0.2204035482646266</v>
      </c>
      <c r="I33" s="1">
        <f t="shared" si="3"/>
        <v>0.7940340282384916</v>
      </c>
      <c r="J33" s="1">
        <f t="shared" si="0"/>
        <v>1.399917645816146</v>
      </c>
    </row>
    <row r="34" spans="1:10" ht="12.75">
      <c r="A34">
        <v>29</v>
      </c>
      <c r="C34">
        <f>(1-fresE!K34)*100</f>
        <v>98.513347141419</v>
      </c>
      <c r="D34">
        <f>(1-FresA!K34)*100</f>
        <v>97.90366303220988</v>
      </c>
      <c r="F34">
        <f t="shared" si="1"/>
        <v>0.12538029286060426</v>
      </c>
      <c r="G34">
        <f t="shared" si="2"/>
        <v>0.23504036788339755</v>
      </c>
      <c r="I34" s="1">
        <f t="shared" si="3"/>
        <v>0.820451635379478</v>
      </c>
      <c r="J34" s="1">
        <f t="shared" si="0"/>
        <v>1.4330942565152003</v>
      </c>
    </row>
    <row r="35" spans="1:10" ht="12.75">
      <c r="A35">
        <v>30</v>
      </c>
      <c r="C35">
        <f>(1-fresE!K35)*100</f>
        <v>98.50138849128723</v>
      </c>
      <c r="D35">
        <f>(1-FresA!K35)*100</f>
        <v>97.88875421346683</v>
      </c>
      <c r="F35">
        <f t="shared" si="1"/>
        <v>0.1339745962155613</v>
      </c>
      <c r="G35">
        <f t="shared" si="2"/>
        <v>0.24999999999999994</v>
      </c>
      <c r="I35" s="1">
        <f t="shared" si="3"/>
        <v>0.84660220171207</v>
      </c>
      <c r="J35" s="1">
        <f t="shared" si="0"/>
        <v>1.4644912666078207</v>
      </c>
    </row>
    <row r="36" spans="1:10" ht="12.75">
      <c r="A36">
        <v>31</v>
      </c>
      <c r="C36">
        <f>(1-fresE!K36)*100</f>
        <v>98.4878075250457</v>
      </c>
      <c r="D36">
        <f>(1-FresA!K36)*100</f>
        <v>97.87185287350849</v>
      </c>
      <c r="F36">
        <f t="shared" si="1"/>
        <v>0.14283269929788767</v>
      </c>
      <c r="G36">
        <f t="shared" si="2"/>
        <v>0.26526421860705457</v>
      </c>
      <c r="I36" s="1">
        <f t="shared" si="3"/>
        <v>0.8724753022086364</v>
      </c>
      <c r="J36" s="1">
        <f t="shared" si="0"/>
        <v>1.494066350612659</v>
      </c>
    </row>
    <row r="37" spans="1:10" ht="12.75">
      <c r="A37">
        <v>32</v>
      </c>
      <c r="C37">
        <f>(1-fresE!K37)*100</f>
        <v>98.47241873667343</v>
      </c>
      <c r="D37">
        <f>(1-FresA!K37)*100</f>
        <v>97.85273718633114</v>
      </c>
      <c r="F37">
        <f t="shared" si="1"/>
        <v>0.15195190384357404</v>
      </c>
      <c r="G37">
        <f t="shared" si="2"/>
        <v>0.28081442660546124</v>
      </c>
      <c r="I37" s="1">
        <f t="shared" si="3"/>
        <v>0.8980602953226432</v>
      </c>
      <c r="J37" s="1">
        <f t="shared" si="0"/>
        <v>1.5217790429166926</v>
      </c>
    </row>
    <row r="38" spans="1:10" ht="12.75">
      <c r="A38">
        <v>33</v>
      </c>
      <c r="C38">
        <f>(1-fresE!K38)*100</f>
        <v>98.45501694999265</v>
      </c>
      <c r="D38">
        <f>(1-FresA!K38)*100</f>
        <v>97.83116276825041</v>
      </c>
      <c r="F38">
        <f aca="true" t="shared" si="4" ref="F38:F69">(1-COS(A38/180*PI()))</f>
        <v>0.16132943205457595</v>
      </c>
      <c r="G38">
        <f aca="true" t="shared" si="5" ref="G38:G69">SIN((A38)/180*PI())^2</f>
        <v>0.29663167846209976</v>
      </c>
      <c r="I38" s="1">
        <f aca="true" t="shared" si="6" ref="I38:I69">(C38+C37)*(F38-F37)/2</f>
        <v>0.9233462918359874</v>
      </c>
      <c r="J38" s="1">
        <f aca="true" t="shared" si="7" ref="J38:J69">(D38+D37)*(G38-G37)/2</f>
        <v>1.547590764935435</v>
      </c>
    </row>
    <row r="39" spans="1:10" ht="12.75">
      <c r="A39">
        <v>34</v>
      </c>
      <c r="C39">
        <f>(1-fresE!K39)*100</f>
        <v>98.43537514432579</v>
      </c>
      <c r="D39">
        <f>(1-FresA!K39)*100</f>
        <v>97.80686030749284</v>
      </c>
      <c r="F39">
        <f t="shared" si="4"/>
        <v>0.17096242744495826</v>
      </c>
      <c r="G39">
        <f t="shared" si="5"/>
        <v>0.31269670329204396</v>
      </c>
      <c r="I39" s="1">
        <f t="shared" si="6"/>
        <v>0.948322119727568</v>
      </c>
      <c r="J39" s="1">
        <f t="shared" si="7"/>
        <v>1.5714648491965066</v>
      </c>
    </row>
    <row r="40" spans="1:10" ht="12.75">
      <c r="A40">
        <v>35</v>
      </c>
      <c r="C40">
        <f>(1-fresE!K40)*100</f>
        <v>98.41324202344244</v>
      </c>
      <c r="D40">
        <f>(1-FresA!K40)*100</f>
        <v>97.77953292894007</v>
      </c>
      <c r="F40">
        <f t="shared" si="4"/>
        <v>0.1808479557110082</v>
      </c>
      <c r="G40">
        <f t="shared" si="5"/>
        <v>0.32898992833716556</v>
      </c>
      <c r="I40" s="1">
        <f t="shared" si="6"/>
        <v>0.9729762845724078</v>
      </c>
      <c r="J40" s="1">
        <f t="shared" si="7"/>
        <v>1.593366560382425</v>
      </c>
    </row>
    <row r="41" spans="1:10" ht="12.75">
      <c r="A41">
        <v>36</v>
      </c>
      <c r="C41">
        <f>(1-fresE!K41)*100</f>
        <v>98.38833929606501</v>
      </c>
      <c r="D41">
        <f>(1-FresA!K41)*100</f>
        <v>97.74885326328847</v>
      </c>
      <c r="F41">
        <f t="shared" si="4"/>
        <v>0.19098300562505255</v>
      </c>
      <c r="G41">
        <f t="shared" si="5"/>
        <v>0.3454915028125263</v>
      </c>
      <c r="I41" s="1">
        <f t="shared" si="6"/>
        <v>0.9972969249180328</v>
      </c>
      <c r="J41" s="1">
        <f t="shared" si="7"/>
        <v>1.6132631133990754</v>
      </c>
    </row>
    <row r="42" spans="1:10" ht="12.75">
      <c r="A42">
        <v>37</v>
      </c>
      <c r="C42">
        <f>(1-fresE!K42)*100</f>
        <v>98.36035863208842</v>
      </c>
      <c r="D42">
        <f>(1-FresA!K42)*100</f>
        <v>97.71446018616201</v>
      </c>
      <c r="F42">
        <f t="shared" si="4"/>
        <v>0.20136448995270717</v>
      </c>
      <c r="G42">
        <f t="shared" si="5"/>
        <v>0.3621813220915004</v>
      </c>
      <c r="I42" s="1">
        <f t="shared" si="6"/>
        <v>1.0212717620137892</v>
      </c>
      <c r="J42" s="1">
        <f t="shared" si="7"/>
        <v>1.6311236885703997</v>
      </c>
    </row>
    <row r="43" spans="1:10" ht="12.75">
      <c r="A43">
        <v>38</v>
      </c>
      <c r="C43">
        <f>(1-fresE!K43)*100</f>
        <v>98.32895825400865</v>
      </c>
      <c r="D43">
        <f>(1-FresA!K43)*100</f>
        <v>97.67595518852788</v>
      </c>
      <c r="F43">
        <f t="shared" si="4"/>
        <v>0.2119892463932781</v>
      </c>
      <c r="G43">
        <f t="shared" si="5"/>
        <v>0.37903905220016615</v>
      </c>
      <c r="I43" s="1">
        <f t="shared" si="6"/>
        <v>1.0448880431885277</v>
      </c>
      <c r="J43" s="1">
        <f t="shared" si="7"/>
        <v>1.6469194441033093</v>
      </c>
    </row>
    <row r="44" spans="1:10" ht="12.75">
      <c r="A44">
        <v>39</v>
      </c>
      <c r="C44">
        <f>(1-fresE!K44)*100</f>
        <v>98.29375911777359</v>
      </c>
      <c r="D44">
        <f>(1-FresA!K44)*100</f>
        <v>97.63289833505803</v>
      </c>
      <c r="F44">
        <f t="shared" si="4"/>
        <v>0.2228540385430291</v>
      </c>
      <c r="G44">
        <f t="shared" si="5"/>
        <v>0.3960441545911204</v>
      </c>
      <c r="I44" s="1">
        <f t="shared" si="6"/>
        <v>1.0681324780818249</v>
      </c>
      <c r="J44" s="1">
        <f t="shared" si="7"/>
        <v>1.6606235260142335</v>
      </c>
    </row>
    <row r="45" spans="1:10" ht="12.75">
      <c r="A45">
        <v>40</v>
      </c>
      <c r="C45">
        <f>(1-fresE!K45)*100</f>
        <v>98.254340631282</v>
      </c>
      <c r="D45">
        <f>(1-FresA!K45)*100</f>
        <v>97.58480376178828</v>
      </c>
      <c r="F45">
        <f t="shared" si="4"/>
        <v>0.233955556881022</v>
      </c>
      <c r="G45">
        <f t="shared" si="5"/>
        <v>0.41317591116653474</v>
      </c>
      <c r="I45" s="1">
        <f t="shared" si="6"/>
        <v>1.090991166830898</v>
      </c>
      <c r="J45" s="1">
        <f t="shared" si="7"/>
        <v>1.6722110757674609</v>
      </c>
    </row>
    <row r="46" spans="1:10" ht="12.75">
      <c r="A46">
        <v>41</v>
      </c>
      <c r="C46">
        <f>(1-fresE!K46)*100</f>
        <v>98.2102358519704</v>
      </c>
      <c r="D46">
        <f>(1-FresA!K46)*100</f>
        <v>97.53113465847612</v>
      </c>
      <c r="F46">
        <f t="shared" si="4"/>
        <v>0.24529041977722799</v>
      </c>
      <c r="G46">
        <f t="shared" si="5"/>
        <v>0.43041344951996724</v>
      </c>
      <c r="I46" s="1">
        <f t="shared" si="6"/>
        <v>1.1134495191994218</v>
      </c>
      <c r="J46" s="1">
        <f t="shared" si="7"/>
        <v>1.681659235942641</v>
      </c>
    </row>
    <row r="47" spans="1:10" ht="12.75">
      <c r="A47">
        <v>42</v>
      </c>
      <c r="C47">
        <f>(1-fresE!K47)*100</f>
        <v>98.16092609723351</v>
      </c>
      <c r="D47">
        <f>(1-FresA!K47)*100</f>
        <v>97.4712976743674</v>
      </c>
      <c r="F47">
        <f t="shared" si="4"/>
        <v>0.25685517452260576</v>
      </c>
      <c r="G47">
        <f t="shared" si="5"/>
        <v>0.4477357683661733</v>
      </c>
      <c r="I47" s="1">
        <f t="shared" si="6"/>
        <v>1.1354921635037012</v>
      </c>
      <c r="J47" s="1">
        <f t="shared" si="7"/>
        <v>1.6889471543276178</v>
      </c>
    </row>
    <row r="48" spans="1:10" ht="12.75">
      <c r="A48">
        <v>43</v>
      </c>
      <c r="C48">
        <f>(1-fresE!K48)*100</f>
        <v>98.10583489270098</v>
      </c>
      <c r="D48">
        <f>(1-FresA!K48)*100</f>
        <v>97.40463667855478</v>
      </c>
      <c r="F48">
        <f t="shared" si="4"/>
        <v>0.26864629838082954</v>
      </c>
      <c r="G48">
        <f t="shared" si="5"/>
        <v>0.4651217631279373</v>
      </c>
      <c r="I48" s="1">
        <f t="shared" si="6"/>
        <v>1.1571028440423607</v>
      </c>
      <c r="J48" s="1">
        <f t="shared" si="7"/>
        <v>1.6940559869268852</v>
      </c>
    </row>
    <row r="49" spans="1:10" ht="12.75">
      <c r="A49">
        <v>44</v>
      </c>
      <c r="C49">
        <f>(1-fresE!K49)*100</f>
        <v>98.04432117350322</v>
      </c>
      <c r="D49">
        <f>(1-FresA!K49)*100</f>
        <v>97.33042579764458</v>
      </c>
      <c r="F49">
        <f t="shared" si="4"/>
        <v>0.2806601996613488</v>
      </c>
      <c r="G49">
        <f t="shared" si="5"/>
        <v>0.4825502516487495</v>
      </c>
      <c r="I49" s="1">
        <f t="shared" si="6"/>
        <v>1.1782643055689124</v>
      </c>
      <c r="J49" s="1">
        <f t="shared" si="7"/>
        <v>1.6969689004830426</v>
      </c>
    </row>
    <row r="50" spans="1:10" ht="12.75">
      <c r="A50">
        <v>45</v>
      </c>
      <c r="C50">
        <f>(1-fresE!K50)*100</f>
        <v>97.97567164244812</v>
      </c>
      <c r="D50">
        <f>(1-FresA!K50)*100</f>
        <v>97.24786164392152</v>
      </c>
      <c r="F50">
        <f t="shared" si="4"/>
        <v>0.2928932188134524</v>
      </c>
      <c r="G50">
        <f t="shared" si="5"/>
        <v>0.4999999999999999</v>
      </c>
      <c r="I50" s="1">
        <f t="shared" si="6"/>
        <v>1.1989581631563733</v>
      </c>
      <c r="J50" s="1">
        <f t="shared" si="7"/>
        <v>1.6976710752362976</v>
      </c>
    </row>
    <row r="51" spans="1:10" ht="12.75">
      <c r="A51">
        <v>46</v>
      </c>
      <c r="C51">
        <f>(1-fresE!K51)*100</f>
        <v>97.89909217632038</v>
      </c>
      <c r="D51">
        <f>(1-FresA!K51)*100</f>
        <v>97.15605463648065</v>
      </c>
      <c r="F51">
        <f t="shared" si="4"/>
        <v>0.30534162954100263</v>
      </c>
      <c r="G51">
        <f t="shared" si="5"/>
        <v>0.5174497483512503</v>
      </c>
      <c r="I51" s="1">
        <f t="shared" si="6"/>
        <v>1.2191647555889604</v>
      </c>
      <c r="J51" s="1">
        <f t="shared" si="7"/>
        <v>1.6961497087952901</v>
      </c>
    </row>
    <row r="52" spans="1:10" ht="12.75">
      <c r="A52">
        <v>47</v>
      </c>
      <c r="C52">
        <f>(1-fresE!K52)*100</f>
        <v>97.81369815711031</v>
      </c>
      <c r="D52">
        <f>(1-FresA!K52)*100</f>
        <v>97.0540193057299</v>
      </c>
      <c r="F52">
        <f t="shared" si="4"/>
        <v>0.3180016399375015</v>
      </c>
      <c r="G52">
        <f t="shared" si="5"/>
        <v>0.5348782368720626</v>
      </c>
      <c r="I52" s="1">
        <f t="shared" si="6"/>
        <v>1.23886298017452</v>
      </c>
      <c r="J52" s="1">
        <f t="shared" si="7"/>
        <v>1.692394022163957</v>
      </c>
    </row>
    <row r="53" spans="1:10" ht="12.75">
      <c r="A53">
        <v>48</v>
      </c>
      <c r="C53">
        <f>(1-fresE!K53)*100</f>
        <v>97.71850358865208</v>
      </c>
      <c r="D53">
        <f>(1-FresA!K53)*100</f>
        <v>96.94066345808206</v>
      </c>
      <c r="F53">
        <f t="shared" si="4"/>
        <v>0.33086939364114176</v>
      </c>
      <c r="G53">
        <f t="shared" si="5"/>
        <v>0.5522642316338265</v>
      </c>
      <c r="I53" s="1">
        <f t="shared" si="6"/>
        <v>1.2580301065974822</v>
      </c>
      <c r="J53" s="1">
        <f t="shared" si="7"/>
        <v>1.6863952691708466</v>
      </c>
    </row>
    <row r="54" spans="1:10" ht="12.75">
      <c r="A54">
        <v>49</v>
      </c>
      <c r="C54">
        <f>(1-fresE!K54)*100</f>
        <v>97.61240884065447</v>
      </c>
      <c r="D54">
        <f>(1-FresA!K54)*100</f>
        <v>96.81477606235931</v>
      </c>
      <c r="F54">
        <f t="shared" si="4"/>
        <v>0.3439409710094926</v>
      </c>
      <c r="G54">
        <f t="shared" si="5"/>
        <v>0.5695865504800326</v>
      </c>
      <c r="I54" s="1">
        <f t="shared" si="6"/>
        <v>1.2766415671251228</v>
      </c>
      <c r="J54" s="1">
        <f t="shared" si="7"/>
        <v>1.6781467507799392</v>
      </c>
    </row>
    <row r="55" spans="1:10" ht="12.75">
      <c r="A55">
        <v>50</v>
      </c>
      <c r="C55">
        <f>(1-fresE!K55)*100</f>
        <v>97.49418684114968</v>
      </c>
      <c r="D55">
        <f>(1-FresA!K55)*100</f>
        <v>96.67501370220195</v>
      </c>
      <c r="F55">
        <f t="shared" si="4"/>
        <v>0.35721239031346064</v>
      </c>
      <c r="G55">
        <f t="shared" si="5"/>
        <v>0.5868240888334652</v>
      </c>
      <c r="I55" s="1">
        <f t="shared" si="6"/>
        <v>1.29467072013149</v>
      </c>
      <c r="J55" s="1">
        <f t="shared" si="7"/>
        <v>1.6676438360321135</v>
      </c>
    </row>
    <row r="56" spans="1:10" ht="12.75">
      <c r="A56">
        <v>51</v>
      </c>
      <c r="C56">
        <f>(1-fresE!K56)*100</f>
        <v>97.36246751465235</v>
      </c>
      <c r="D56">
        <f>(1-FresA!K56)*100</f>
        <v>96.5198854193565</v>
      </c>
      <c r="F56">
        <f t="shared" si="4"/>
        <v>0.3706796089501625</v>
      </c>
      <c r="G56">
        <f t="shared" si="5"/>
        <v>0.6039558454088795</v>
      </c>
      <c r="I56" s="1">
        <f t="shared" si="6"/>
        <v>1.312088583512915</v>
      </c>
      <c r="J56" s="1">
        <f t="shared" si="7"/>
        <v>1.654883991681133</v>
      </c>
    </row>
    <row r="57" spans="1:10" ht="12.75">
      <c r="A57">
        <v>52</v>
      </c>
      <c r="C57">
        <f>(1-fresE!K57)*100</f>
        <v>97.21572023644411</v>
      </c>
      <c r="D57">
        <f>(1-FresA!K57)*100</f>
        <v>96.34773575082716</v>
      </c>
      <c r="F57">
        <f t="shared" si="4"/>
        <v>0.3843385246743417</v>
      </c>
      <c r="G57">
        <f t="shared" si="5"/>
        <v>0.6209609477998338</v>
      </c>
      <c r="I57" s="1">
        <f t="shared" si="6"/>
        <v>1.328863534127873</v>
      </c>
      <c r="J57" s="1">
        <f t="shared" si="7"/>
        <v>1.6398668229493811</v>
      </c>
    </row>
    <row r="58" spans="1:10" ht="12.75">
      <c r="A58">
        <v>53</v>
      </c>
      <c r="C58">
        <f>(1-fresE!K58)*100</f>
        <v>97.05223404297334</v>
      </c>
      <c r="D58">
        <f>(1-FresA!K58)*100</f>
        <v>96.15672573818011</v>
      </c>
      <c r="F58">
        <f t="shared" si="4"/>
        <v>0.3981849768479516</v>
      </c>
      <c r="G58">
        <f t="shared" si="5"/>
        <v>0.6378186779084996</v>
      </c>
      <c r="I58" s="1">
        <f t="shared" si="6"/>
        <v>1.3449609688974955</v>
      </c>
      <c r="J58" s="1">
        <f t="shared" si="7"/>
        <v>1.6225941282478629</v>
      </c>
    </row>
    <row r="59" spans="1:10" ht="12.75">
      <c r="A59">
        <v>54</v>
      </c>
      <c r="C59">
        <f>(1-fresE!K59)*100</f>
        <v>96.8700953039219</v>
      </c>
      <c r="D59">
        <f>(1-FresA!K59)*100</f>
        <v>95.94481165941278</v>
      </c>
      <c r="F59">
        <f t="shared" si="4"/>
        <v>0.41221474770752686</v>
      </c>
      <c r="G59">
        <f t="shared" si="5"/>
        <v>0.6545084971874737</v>
      </c>
      <c r="I59" s="1">
        <f t="shared" si="6"/>
        <v>1.3603429226460118</v>
      </c>
      <c r="J59" s="1">
        <f t="shared" si="7"/>
        <v>1.6030699711894618</v>
      </c>
    </row>
    <row r="60" spans="1:10" ht="12.75">
      <c r="A60">
        <v>55</v>
      </c>
      <c r="C60">
        <f>(1-fresE!K60)*100</f>
        <v>96.66716252251773</v>
      </c>
      <c r="D60">
        <f>(1-FresA!K60)*100</f>
        <v>95.70972120230343</v>
      </c>
      <c r="F60">
        <f t="shared" si="4"/>
        <v>0.42642356364895384</v>
      </c>
      <c r="G60">
        <f t="shared" si="5"/>
        <v>0.6710100716628343</v>
      </c>
      <c r="I60" s="1">
        <f t="shared" si="6"/>
        <v>1.3749676371321893</v>
      </c>
      <c r="J60" s="1">
        <f t="shared" si="7"/>
        <v>1.5813007737790281</v>
      </c>
    </row>
    <row r="61" spans="1:10" ht="12.75">
      <c r="A61">
        <v>56</v>
      </c>
      <c r="C61">
        <f>(1-fresE!K61)*100</f>
        <v>96.44103788657257</v>
      </c>
      <c r="D61">
        <f>(1-FresA!K61)*100</f>
        <v>95.44892676253326</v>
      </c>
      <c r="F61">
        <f t="shared" si="4"/>
        <v>0.4408070965292532</v>
      </c>
      <c r="G61">
        <f t="shared" si="5"/>
        <v>0.6873032967079561</v>
      </c>
      <c r="I61" s="1">
        <f t="shared" si="6"/>
        <v>1.3887890750197949</v>
      </c>
      <c r="J61" s="1">
        <f t="shared" si="7"/>
        <v>1.5572954353061457</v>
      </c>
    </row>
    <row r="62" spans="1:10" ht="12.75">
      <c r="A62">
        <v>57</v>
      </c>
      <c r="C62">
        <f>(1-fresE!K62)*100</f>
        <v>96.18903514282349</v>
      </c>
      <c r="D62">
        <f>(1-FresA!K62)*100</f>
        <v>95.159615509533</v>
      </c>
      <c r="F62">
        <f t="shared" si="4"/>
        <v>0.4553609649849728</v>
      </c>
      <c r="G62">
        <f t="shared" si="5"/>
        <v>0.7033683215379</v>
      </c>
      <c r="I62" s="1">
        <f t="shared" si="6"/>
        <v>1.4017563717427448</v>
      </c>
      <c r="J62" s="1">
        <f t="shared" si="7"/>
        <v>1.5310654822000755</v>
      </c>
    </row>
    <row r="63" spans="1:10" ht="12.75">
      <c r="A63">
        <v>58</v>
      </c>
      <c r="C63">
        <f>(1-fresE!K63)*100</f>
        <v>95.90814331068789</v>
      </c>
      <c r="D63">
        <f>(1-FresA!K63)*100</f>
        <v>94.83865581725937</v>
      </c>
      <c r="F63">
        <f t="shared" si="4"/>
        <v>0.4700807357667951</v>
      </c>
      <c r="G63">
        <f t="shared" si="5"/>
        <v>0.7191855733945387</v>
      </c>
      <c r="I63" s="1">
        <f t="shared" si="6"/>
        <v>1.41381321733525</v>
      </c>
      <c r="J63" s="1">
        <f t="shared" si="7"/>
        <v>1.5026252549509282</v>
      </c>
    </row>
    <row r="64" spans="1:10" ht="12.75">
      <c r="A64">
        <v>59</v>
      </c>
      <c r="C64">
        <f>(1-fresE!K64)*100</f>
        <v>95.59498568762226</v>
      </c>
      <c r="D64">
        <f>(1-FresA!K64)*100</f>
        <v>94.48255960513825</v>
      </c>
      <c r="F64">
        <f t="shared" si="4"/>
        <v>0.4849619250899456</v>
      </c>
      <c r="G64">
        <f t="shared" si="5"/>
        <v>0.7347357813929453</v>
      </c>
      <c r="I64" s="1">
        <f t="shared" si="6"/>
        <v>1.4248971592997852</v>
      </c>
      <c r="J64" s="1">
        <f t="shared" si="7"/>
        <v>1.4719921391647095</v>
      </c>
    </row>
    <row r="65" spans="1:10" ht="12.75">
      <c r="A65">
        <v>60</v>
      </c>
      <c r="C65">
        <f>(1-fresE!K65)*100</f>
        <v>95.24577352589193</v>
      </c>
      <c r="D65">
        <f>(1-FresA!K65)*100</f>
        <v>94.08744007526077</v>
      </c>
      <c r="F65">
        <f t="shared" si="4"/>
        <v>0.4999999999999999</v>
      </c>
      <c r="G65">
        <f t="shared" si="5"/>
        <v>0.7499999999999999</v>
      </c>
      <c r="I65" s="1">
        <f t="shared" si="6"/>
        <v>1.4349388164722277</v>
      </c>
      <c r="J65" s="1">
        <f t="shared" si="7"/>
        <v>1.4391868489269155</v>
      </c>
    </row>
    <row r="66" spans="1:10" ht="12.75">
      <c r="A66">
        <v>61</v>
      </c>
      <c r="C66">
        <f>(1-fresE!K66)*100</f>
        <v>94.85625367853562</v>
      </c>
      <c r="D66">
        <f>(1-FresA!K66)*100</f>
        <v>93.64896426443912</v>
      </c>
      <c r="F66">
        <f t="shared" si="4"/>
        <v>0.5151903797536629</v>
      </c>
      <c r="G66">
        <f t="shared" si="5"/>
        <v>0.7649596321166023</v>
      </c>
      <c r="I66" s="1">
        <f t="shared" si="6"/>
        <v>1.4438609925882142</v>
      </c>
      <c r="J66" s="1">
        <f t="shared" si="7"/>
        <v>1.404233771907819</v>
      </c>
    </row>
    <row r="67" spans="1:10" ht="12.75">
      <c r="A67">
        <v>62</v>
      </c>
      <c r="C67">
        <f>(1-fresE!K67)*100</f>
        <v>94.42164941927015</v>
      </c>
      <c r="D67">
        <f>(1-FresA!K67)*100</f>
        <v>93.16229975254896</v>
      </c>
      <c r="F67">
        <f t="shared" si="4"/>
        <v>0.5305284372141091</v>
      </c>
      <c r="G67">
        <f t="shared" si="5"/>
        <v>0.7795964517353733</v>
      </c>
      <c r="I67" s="1">
        <f t="shared" si="6"/>
        <v>1.4515776768534614</v>
      </c>
      <c r="J67" s="1">
        <f t="shared" si="7"/>
        <v>1.367161387085625</v>
      </c>
    </row>
    <row r="68" spans="1:10" ht="12.75">
      <c r="A68">
        <v>63</v>
      </c>
      <c r="C68">
        <f>(1-fresE!K68)*100</f>
        <v>93.93659353541443</v>
      </c>
      <c r="D68">
        <f>(1-FresA!K68)*100</f>
        <v>92.62205478005741</v>
      </c>
      <c r="F68">
        <f t="shared" si="4"/>
        <v>0.5460095002604533</v>
      </c>
      <c r="G68">
        <f t="shared" si="5"/>
        <v>0.7938926261462365</v>
      </c>
      <c r="I68" s="1">
        <f t="shared" si="6"/>
        <v>1.457992917240037</v>
      </c>
      <c r="J68" s="1">
        <f t="shared" si="7"/>
        <v>1.3280027676038892</v>
      </c>
    </row>
    <row r="69" spans="1:10" ht="12.75">
      <c r="A69">
        <v>64</v>
      </c>
      <c r="C69">
        <f>(1-fresE!K69)*100</f>
        <v>93.39505267269529</v>
      </c>
      <c r="D69">
        <f>(1-FresA!K69)*100</f>
        <v>92.02221092576102</v>
      </c>
      <c r="F69">
        <f t="shared" si="4"/>
        <v>0.5616288532109226</v>
      </c>
      <c r="G69">
        <f t="shared" si="5"/>
        <v>0.8078307376628292</v>
      </c>
      <c r="I69" s="1">
        <f t="shared" si="6"/>
        <v>1.462999550458459</v>
      </c>
      <c r="J69" s="1">
        <f t="shared" si="7"/>
        <v>1.2867961831535393</v>
      </c>
    </row>
    <row r="70" spans="1:10" ht="12.75">
      <c r="A70">
        <v>65</v>
      </c>
      <c r="C70">
        <f>(1-fresE!K70)*100</f>
        <v>92.79024177374258</v>
      </c>
      <c r="D70">
        <f>(1-FresA!K70)*100</f>
        <v>91.35604737811379</v>
      </c>
      <c r="F70">
        <f aca="true" t="shared" si="8" ref="F70:F95">(1-COS(A70/180*PI()))</f>
        <v>0.5773817382593005</v>
      </c>
      <c r="G70">
        <f aca="true" t="shared" si="9" ref="G70:G95">SIN((A70)/180*PI())^2</f>
        <v>0.8213938048432696</v>
      </c>
      <c r="I70" s="1">
        <f aca="true" t="shared" si="10" ref="I70:I95">(C70+C69)*(F70-F69)/2</f>
        <v>1.4664777705565646</v>
      </c>
      <c r="J70" s="1">
        <f aca="true" t="shared" si="11" ref="J70:J95">(D70+D69)*(G70-G69)/2</f>
        <v>1.2435858184038056</v>
      </c>
    </row>
    <row r="71" spans="1:10" ht="12.75">
      <c r="A71">
        <v>66</v>
      </c>
      <c r="C71">
        <f>(1-fresE!K71)*100</f>
        <v>92.11452729541362</v>
      </c>
      <c r="D71">
        <f>(1-FresA!K71)*100</f>
        <v>90.61605569714945</v>
      </c>
      <c r="F71">
        <f t="shared" si="8"/>
        <v>0.5932633569241996</v>
      </c>
      <c r="G71">
        <f t="shared" si="9"/>
        <v>0.834565303179429</v>
      </c>
      <c r="I71" s="1">
        <f t="shared" si="10"/>
        <v>1.4682935158387864</v>
      </c>
      <c r="J71" s="1">
        <f t="shared" si="11"/>
        <v>1.1984226264416267</v>
      </c>
    </row>
    <row r="72" spans="1:10" ht="12.75">
      <c r="A72">
        <v>67</v>
      </c>
      <c r="C72">
        <f>(1-fresE!K72)*100</f>
        <v>91.35931771044285</v>
      </c>
      <c r="D72">
        <f>(1-FresA!K72)*100</f>
        <v>89.79384380526356</v>
      </c>
      <c r="F72">
        <f t="shared" si="8"/>
        <v>0.6092688715107263</v>
      </c>
      <c r="G72">
        <f t="shared" si="9"/>
        <v>0.8473291852294987</v>
      </c>
      <c r="I72" s="1">
        <f t="shared" si="10"/>
        <v>1.4682966512436837</v>
      </c>
      <c r="J72" s="1">
        <f t="shared" si="11"/>
        <v>1.1513653389568665</v>
      </c>
    </row>
    <row r="73" spans="1:10" ht="12.75">
      <c r="A73">
        <v>68</v>
      </c>
      <c r="C73">
        <f>(1-fresE!K73)*100</f>
        <v>90.51493959216201</v>
      </c>
      <c r="D73">
        <f>(1-FresA!K73)*100</f>
        <v>88.88002775955619</v>
      </c>
      <c r="F73">
        <f t="shared" si="8"/>
        <v>0.6253934065840878</v>
      </c>
      <c r="G73">
        <f t="shared" si="9"/>
        <v>0.8596699001693254</v>
      </c>
      <c r="I73" s="1">
        <f t="shared" si="10"/>
        <v>1.4663189204087161</v>
      </c>
      <c r="J73" s="1">
        <f t="shared" si="11"/>
        <v>1.1024816580883234</v>
      </c>
    </row>
    <row r="74" spans="1:10" ht="12.75">
      <c r="A74">
        <v>69</v>
      </c>
      <c r="C74">
        <f>(1-fresE!K74)*100</f>
        <v>89.57049734208252</v>
      </c>
      <c r="D74">
        <f>(1-FresA!K74)*100</f>
        <v>87.86410964053042</v>
      </c>
      <c r="F74">
        <f t="shared" si="8"/>
        <v>0.6416320504546998</v>
      </c>
      <c r="G74">
        <f t="shared" si="9"/>
        <v>0.8715724127386971</v>
      </c>
      <c r="I74" s="1">
        <f t="shared" si="10"/>
        <v>1.462171638329379</v>
      </c>
      <c r="J74" s="1">
        <f t="shared" si="11"/>
        <v>1.051849658483644</v>
      </c>
    </row>
    <row r="75" spans="1:10" ht="12.75">
      <c r="A75">
        <v>70</v>
      </c>
      <c r="C75">
        <f>(1-fresE!K75)*100</f>
        <v>88.5137143426519</v>
      </c>
      <c r="D75">
        <f>(1-FresA!K75)*100</f>
        <v>86.73433963487618</v>
      </c>
      <c r="F75">
        <f t="shared" si="8"/>
        <v>0.6579798566743311</v>
      </c>
      <c r="G75">
        <f t="shared" si="9"/>
        <v>0.8830222215594888</v>
      </c>
      <c r="I75" s="1">
        <f t="shared" si="10"/>
        <v>1.4556430916989171</v>
      </c>
      <c r="J75" s="1">
        <f t="shared" si="11"/>
        <v>0.999559432305053</v>
      </c>
    </row>
    <row r="76" spans="1:10" ht="12.75">
      <c r="A76">
        <v>71</v>
      </c>
      <c r="C76">
        <f>(1-fresE!K76)*100</f>
        <v>87.33075299359221</v>
      </c>
      <c r="D76">
        <f>(1-FresA!K76)*100</f>
        <v>85.47756008537031</v>
      </c>
      <c r="F76">
        <f t="shared" si="8"/>
        <v>0.6744318455428433</v>
      </c>
      <c r="G76">
        <f t="shared" si="9"/>
        <v>0.8940053768033608</v>
      </c>
      <c r="I76" s="1">
        <f t="shared" si="10"/>
        <v>1.4464956096026709</v>
      </c>
      <c r="J76" s="1">
        <f t="shared" si="11"/>
        <v>0.9457150147347874</v>
      </c>
    </row>
    <row r="77" spans="1:10" ht="12.75">
      <c r="A77">
        <v>72</v>
      </c>
      <c r="C77">
        <f>(1-fresE!K77)*100</f>
        <v>86.00601071001796</v>
      </c>
      <c r="D77">
        <f>(1-FresA!K77)*100</f>
        <v>84.07902891806923</v>
      </c>
      <c r="F77">
        <f t="shared" si="8"/>
        <v>0.6909830056250525</v>
      </c>
      <c r="G77">
        <f t="shared" si="9"/>
        <v>0.9045084971874736</v>
      </c>
      <c r="I77" s="1">
        <f t="shared" si="10"/>
        <v>1.434462262095265</v>
      </c>
      <c r="J77" s="1">
        <f t="shared" si="11"/>
        <v>0.8904366331113336</v>
      </c>
    </row>
    <row r="78" spans="1:10" ht="12.75">
      <c r="A78">
        <v>73</v>
      </c>
      <c r="C78">
        <f>(1-fresE!K78)*100</f>
        <v>84.52188851158135</v>
      </c>
      <c r="D78">
        <f>(1-FresA!K78)*100</f>
        <v>82.52221942282051</v>
      </c>
      <c r="F78">
        <f t="shared" si="8"/>
        <v>0.7076282952772632</v>
      </c>
      <c r="G78">
        <f t="shared" si="9"/>
        <v>0.9145187862775208</v>
      </c>
      <c r="I78" s="1">
        <f t="shared" si="10"/>
        <v>1.4192431381632564</v>
      </c>
      <c r="J78" s="1">
        <f t="shared" si="11"/>
        <v>0.8338633293275263</v>
      </c>
    </row>
    <row r="79" spans="1:10" ht="12.75">
      <c r="A79">
        <v>74</v>
      </c>
      <c r="C79">
        <f>(1-fresE!K79)*100</f>
        <v>82.85852829855766</v>
      </c>
      <c r="D79">
        <f>(1-FresA!K79)*100</f>
        <v>80.78859284128698</v>
      </c>
      <c r="F79">
        <f t="shared" si="8"/>
        <v>0.7243626441830009</v>
      </c>
      <c r="G79">
        <f t="shared" si="9"/>
        <v>0.924024048078213</v>
      </c>
      <c r="I79" s="1">
        <f t="shared" si="10"/>
        <v>1.4005011474443319</v>
      </c>
      <c r="J79" s="1">
        <f t="shared" si="11"/>
        <v>0.7761560127270198</v>
      </c>
    </row>
    <row r="80" spans="1:10" ht="12.75">
      <c r="A80">
        <v>75</v>
      </c>
      <c r="C80">
        <f>(1-fresE!K80)*100</f>
        <v>80.9935142733069</v>
      </c>
      <c r="D80">
        <f>(1-FresA!K80)*100</f>
        <v>78.85733958662536</v>
      </c>
      <c r="F80">
        <f t="shared" si="8"/>
        <v>0.7411809548974793</v>
      </c>
      <c r="G80">
        <f t="shared" si="9"/>
        <v>0.9330127018922194</v>
      </c>
      <c r="I80" s="1">
        <f t="shared" si="10"/>
        <v>1.3778572815877776</v>
      </c>
      <c r="J80" s="1">
        <f t="shared" si="11"/>
        <v>0.7175010097043791</v>
      </c>
    </row>
    <row r="81" spans="1:10" ht="12.75">
      <c r="A81">
        <v>76</v>
      </c>
      <c r="C81">
        <f>(1-fresE!K81)*100</f>
        <v>78.90153319897564</v>
      </c>
      <c r="D81">
        <f>(1-FresA!K81)*100</f>
        <v>76.70508415495291</v>
      </c>
      <c r="F81">
        <f t="shared" si="8"/>
        <v>0.7580781044003323</v>
      </c>
      <c r="G81">
        <f t="shared" si="9"/>
        <v>0.9414737964294635</v>
      </c>
      <c r="I81" s="1">
        <f t="shared" si="10"/>
        <v>1.350885260952471</v>
      </c>
      <c r="J81" s="1">
        <f t="shared" si="11"/>
        <v>0.6581141868601588</v>
      </c>
    </row>
    <row r="82" spans="1:10" ht="12.75">
      <c r="A82">
        <v>77</v>
      </c>
      <c r="C82">
        <f>(1-fresE!K82)*100</f>
        <v>76.55398726006945</v>
      </c>
      <c r="D82">
        <f>(1-FresA!K82)*100</f>
        <v>74.3055478583965</v>
      </c>
      <c r="F82">
        <f t="shared" si="8"/>
        <v>0.7750489456561349</v>
      </c>
      <c r="G82">
        <f t="shared" si="9"/>
        <v>0.9493970231495835</v>
      </c>
      <c r="I82" s="1">
        <f t="shared" si="10"/>
        <v>1.319105480024315</v>
      </c>
      <c r="J82" s="1">
        <f t="shared" si="11"/>
        <v>0.5982457372951913</v>
      </c>
    </row>
    <row r="83" spans="1:10" ht="12.75">
      <c r="A83">
        <v>78</v>
      </c>
      <c r="C83">
        <f>(1-fresE!K83)*100</f>
        <v>73.91855216166825</v>
      </c>
      <c r="D83">
        <f>(1-FresA!K83)*100</f>
        <v>71.62916237205559</v>
      </c>
      <c r="F83">
        <f t="shared" si="8"/>
        <v>0.7920883091822408</v>
      </c>
      <c r="G83">
        <f t="shared" si="9"/>
        <v>0.9567727288213006</v>
      </c>
      <c r="I83" s="1">
        <f t="shared" si="10"/>
        <v>1.2819781499516454</v>
      </c>
      <c r="J83" s="1">
        <f t="shared" si="11"/>
        <v>0.538185734973567</v>
      </c>
    </row>
    <row r="84" spans="1:10" ht="12.75">
      <c r="A84">
        <v>79</v>
      </c>
      <c r="C84">
        <f>(1-fresE!K84)*100</f>
        <v>70.95867172493082</v>
      </c>
      <c r="D84">
        <f>(1-FresA!K84)*100</f>
        <v>68.64262569106876</v>
      </c>
      <c r="F84">
        <f t="shared" si="8"/>
        <v>0.8091910046234551</v>
      </c>
      <c r="G84">
        <f t="shared" si="9"/>
        <v>0.9635919272833937</v>
      </c>
      <c r="I84" s="1">
        <f t="shared" si="10"/>
        <v>1.2388955182505559</v>
      </c>
      <c r="J84" s="1">
        <f t="shared" si="11"/>
        <v>0.4782705807175543</v>
      </c>
    </row>
    <row r="85" spans="1:10" ht="12.75">
      <c r="A85">
        <v>80</v>
      </c>
      <c r="C85">
        <f>(1-fresE!K85)*100</f>
        <v>67.63297854187007</v>
      </c>
      <c r="D85">
        <f>(1-FresA!K85)*100</f>
        <v>65.30839037377464</v>
      </c>
      <c r="F85">
        <f t="shared" si="8"/>
        <v>0.8263518223330696</v>
      </c>
      <c r="G85">
        <f t="shared" si="9"/>
        <v>0.9698463103929541</v>
      </c>
      <c r="I85" s="1">
        <f t="shared" si="10"/>
        <v>1.18917302315161</v>
      </c>
      <c r="J85" s="1">
        <f t="shared" si="11"/>
        <v>0.4188904861922046</v>
      </c>
    </row>
    <row r="86" spans="1:10" ht="12.75">
      <c r="A86">
        <v>81</v>
      </c>
      <c r="C86">
        <f>(1-fresE!K86)*100</f>
        <v>63.8946281605104</v>
      </c>
      <c r="D86">
        <f>(1-FresA!K86)*100</f>
        <v>61.58407181955874</v>
      </c>
      <c r="F86">
        <f t="shared" si="8"/>
        <v>0.843565534959769</v>
      </c>
      <c r="G86">
        <f t="shared" si="9"/>
        <v>0.9755282581475768</v>
      </c>
      <c r="I86" s="1">
        <f t="shared" si="10"/>
        <v>1.1320392121261638</v>
      </c>
      <c r="J86" s="1">
        <f t="shared" si="11"/>
        <v>0.3604981703189794</v>
      </c>
    </row>
    <row r="87" spans="1:10" ht="12.75">
      <c r="A87">
        <v>82</v>
      </c>
      <c r="C87">
        <f>(1-fresE!K87)*100</f>
        <v>59.690531678420946</v>
      </c>
      <c r="D87">
        <f>(1-FresA!K87)*100</f>
        <v>57.42176168914504</v>
      </c>
      <c r="F87">
        <f t="shared" si="8"/>
        <v>0.8608268990399346</v>
      </c>
      <c r="G87">
        <f t="shared" si="9"/>
        <v>0.9806308479691596</v>
      </c>
      <c r="I87" s="1">
        <f t="shared" si="10"/>
        <v>1.0666242194426234</v>
      </c>
      <c r="J87" s="1">
        <f t="shared" si="11"/>
        <v>0.30361897738524085</v>
      </c>
    </row>
    <row r="88" spans="1:10" ht="12.75">
      <c r="A88">
        <v>83</v>
      </c>
      <c r="C88">
        <f>(1-fresE!K88)*100</f>
        <v>54.96046839542004</v>
      </c>
      <c r="D88">
        <f>(1-FresA!K88)*100</f>
        <v>52.76722828461216</v>
      </c>
      <c r="F88">
        <f t="shared" si="8"/>
        <v>0.8781306565948526</v>
      </c>
      <c r="G88">
        <f t="shared" si="9"/>
        <v>0.9851478631379982</v>
      </c>
      <c r="I88" s="1">
        <f t="shared" si="10"/>
        <v>0.9919465543533136</v>
      </c>
      <c r="J88" s="1">
        <f t="shared" si="11"/>
        <v>0.24886266957523412</v>
      </c>
    </row>
    <row r="89" spans="1:10" ht="12.75">
      <c r="A89">
        <v>84</v>
      </c>
      <c r="C89">
        <f>(1-fresE!K89)*100</f>
        <v>49.63605614475573</v>
      </c>
      <c r="D89">
        <f>(1-FresA!K89)*100</f>
        <v>47.55898159071465</v>
      </c>
      <c r="F89">
        <f t="shared" si="8"/>
        <v>0.8954715367323466</v>
      </c>
      <c r="G89">
        <f t="shared" si="9"/>
        <v>0.9890738003669027</v>
      </c>
      <c r="I89" s="1">
        <f t="shared" si="10"/>
        <v>0.9068978974248199</v>
      </c>
      <c r="J89" s="1">
        <f t="shared" si="11"/>
        <v>0.19693720119221855</v>
      </c>
    </row>
    <row r="90" spans="1:10" ht="12.75">
      <c r="A90">
        <v>85</v>
      </c>
      <c r="C90">
        <f>(1-fresE!K90)*100</f>
        <v>43.639551867365</v>
      </c>
      <c r="D90">
        <f>(1-FresA!K90)*100</f>
        <v>41.72717551078948</v>
      </c>
      <c r="F90">
        <f t="shared" si="8"/>
        <v>0.9128442572523416</v>
      </c>
      <c r="G90">
        <f t="shared" si="9"/>
        <v>0.9924038765061041</v>
      </c>
      <c r="I90" s="1">
        <f t="shared" si="10"/>
        <v>0.8102255346635925</v>
      </c>
      <c r="J90" s="1">
        <f t="shared" si="11"/>
        <v>0.14866485066235025</v>
      </c>
    </row>
    <row r="91" spans="1:10" ht="12.75">
      <c r="A91">
        <v>86</v>
      </c>
      <c r="C91">
        <f>(1-fresE!K91)*100</f>
        <v>36.88244863303767</v>
      </c>
      <c r="D91">
        <f>(1-FresA!K91)*100</f>
        <v>35.19231331348339</v>
      </c>
      <c r="F91">
        <f t="shared" si="8"/>
        <v>0.9302435262558748</v>
      </c>
      <c r="G91">
        <f t="shared" si="9"/>
        <v>0.9951340343707851</v>
      </c>
      <c r="I91" s="1">
        <f t="shared" si="10"/>
        <v>0.7005119737045692</v>
      </c>
      <c r="J91" s="1">
        <f t="shared" si="11"/>
        <v>0.10500117368041559</v>
      </c>
    </row>
    <row r="92" spans="1:10" ht="12.75">
      <c r="A92">
        <v>87</v>
      </c>
      <c r="C92">
        <f>(1-fresE!K92)*100</f>
        <v>29.263827278092624</v>
      </c>
      <c r="D92">
        <f>(1-FresA!K92)*100</f>
        <v>27.86371405284732</v>
      </c>
      <c r="F92">
        <f t="shared" si="8"/>
        <v>0.947664043757056</v>
      </c>
      <c r="G92">
        <f t="shared" si="9"/>
        <v>0.9972609476841365</v>
      </c>
      <c r="I92" s="1">
        <f t="shared" si="10"/>
        <v>0.5761511785739039</v>
      </c>
      <c r="J92" s="1">
        <f t="shared" si="11"/>
        <v>0.06705735204625152</v>
      </c>
    </row>
    <row r="93" spans="1:10" ht="12.75">
      <c r="A93">
        <v>88</v>
      </c>
      <c r="C93">
        <f>(1-fresE!K93)*100</f>
        <v>20.668410641677436</v>
      </c>
      <c r="D93">
        <f>(1-FresA!K93)*100</f>
        <v>19.6376872227205</v>
      </c>
      <c r="F93">
        <f t="shared" si="8"/>
        <v>0.965100503297499</v>
      </c>
      <c r="G93">
        <f t="shared" si="9"/>
        <v>0.9987820251299122</v>
      </c>
      <c r="I93" s="1">
        <f t="shared" si="10"/>
        <v>0.4353207231259204</v>
      </c>
      <c r="J93" s="1">
        <f t="shared" si="11"/>
        <v>0.03612665506150307</v>
      </c>
    </row>
    <row r="94" spans="1:10" ht="12.75">
      <c r="A94">
        <v>89</v>
      </c>
      <c r="C94">
        <f>(1-fresE!K94)*100</f>
        <v>10.964255411454893</v>
      </c>
      <c r="D94">
        <f>(1-FresA!K94)*100</f>
        <v>10.395349478556493</v>
      </c>
      <c r="F94">
        <f t="shared" si="8"/>
        <v>0.9825475935627164</v>
      </c>
      <c r="G94">
        <f t="shared" si="9"/>
        <v>0.9996954135095479</v>
      </c>
      <c r="I94" s="1">
        <f t="shared" si="10"/>
        <v>0.275948989979239</v>
      </c>
      <c r="J94" s="1">
        <f t="shared" si="11"/>
        <v>0.013715913364059853</v>
      </c>
    </row>
    <row r="95" spans="1:10" ht="12.75">
      <c r="A95">
        <v>90</v>
      </c>
      <c r="C95">
        <f>(1-fresE!K95)*100</f>
        <v>6.661338147750939E-14</v>
      </c>
      <c r="D95">
        <f>(1-FresA!K95)*100</f>
        <v>5.551115123125783E-14</v>
      </c>
      <c r="F95">
        <f t="shared" si="8"/>
        <v>0.9999999999999999</v>
      </c>
      <c r="G95">
        <f t="shared" si="9"/>
        <v>1</v>
      </c>
      <c r="I95" s="1">
        <f t="shared" si="10"/>
        <v>0.0956763208614486</v>
      </c>
      <c r="J95" s="1">
        <f t="shared" si="11"/>
        <v>0.0015831415073481133</v>
      </c>
    </row>
    <row r="97" spans="9:10" ht="12.75">
      <c r="I97">
        <f>SUM(I6:I95)</f>
        <v>83.95184399722243</v>
      </c>
      <c r="J97">
        <f>SUM(J6:J95)</f>
        <v>93.39789361819795</v>
      </c>
    </row>
    <row r="99" ht="12.75">
      <c r="I99">
        <f>J97/I97</f>
        <v>1.112517476343796</v>
      </c>
    </row>
    <row r="100" ht="12.75">
      <c r="I100">
        <f>I99^0.25</f>
        <v>1.0270148197739908</v>
      </c>
    </row>
    <row r="101" ht="12.75">
      <c r="I101" s="2">
        <f>I100*J1</f>
        <v>286.74253768089824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B57">
      <selection activeCell="I103" sqref="I103"/>
    </sheetView>
  </sheetViews>
  <sheetFormatPr defaultColWidth="11.421875" defaultRowHeight="12.75"/>
  <sheetData>
    <row r="1" spans="1:11" ht="12.75">
      <c r="A1" t="s">
        <v>4</v>
      </c>
      <c r="B1">
        <v>1</v>
      </c>
      <c r="E1" t="s">
        <v>2</v>
      </c>
      <c r="H1" t="s">
        <v>3</v>
      </c>
      <c r="K1" t="s">
        <v>10</v>
      </c>
    </row>
    <row r="2" spans="1:13" ht="12.75">
      <c r="A2" t="s">
        <v>5</v>
      </c>
      <c r="B2">
        <v>1.27</v>
      </c>
      <c r="M2">
        <f>SUM(M25:M70)</f>
        <v>0.011111230775856669</v>
      </c>
    </row>
    <row r="5" spans="2:11" ht="12.75">
      <c r="B5">
        <v>0</v>
      </c>
      <c r="C5">
        <f>B5/180*PI()</f>
        <v>0</v>
      </c>
      <c r="E5">
        <f>$B$1*COS(C5)-$B$2*(1-($B$1/$B$2*SIN(C5))^2)^0.5</f>
        <v>-0.27</v>
      </c>
      <c r="F5">
        <f>$B$1*COS(C5)+$B$2*(1-($B$1/$B$2*SIN(C5))^2)^0.5</f>
        <v>2.27</v>
      </c>
      <c r="G5">
        <f>(E5/F5)^2</f>
        <v>0.014147373323759439</v>
      </c>
      <c r="H5">
        <f>$B$1*(1-($B$1/$B$2*SIN(C5))^2)^0.5-$B$2*COS(C5)</f>
        <v>-0.27</v>
      </c>
      <c r="I5">
        <f>$B$1*(1-($B$1/$B$2*SIN(C5))^2)^0.5+$B$2*COS(C5)</f>
        <v>2.27</v>
      </c>
      <c r="J5">
        <f>(H5/I5)^2</f>
        <v>0.014147373323759439</v>
      </c>
      <c r="K5">
        <f>(G5+J5)/2</f>
        <v>0.014147373323759439</v>
      </c>
    </row>
    <row r="6" spans="2:11" ht="12.75">
      <c r="B6">
        <v>1</v>
      </c>
      <c r="C6">
        <f aca="true" t="shared" si="0" ref="C6:C69">B6/180*PI()</f>
        <v>0.017453292519943295</v>
      </c>
      <c r="E6">
        <f aca="true" t="shared" si="1" ref="E6:E69">$B$1*COS(C6)-$B$2*(1-($B$1/$B$2*SIN(C6))^2)^0.5</f>
        <v>-0.27003238324059975</v>
      </c>
      <c r="F6">
        <f aca="true" t="shared" si="2" ref="F6:F69">$B$1*COS(C6)+$B$2*(1-($B$1/$B$2*SIN(C6))^2)^0.5</f>
        <v>2.2697277735533823</v>
      </c>
      <c r="G6">
        <f aca="true" t="shared" si="3" ref="G6:G69">(E6/F6)^2</f>
        <v>0.014154161771506616</v>
      </c>
      <c r="H6">
        <f aca="true" t="shared" si="4" ref="H6:H69">$B$1*(1-($B$1/$B$2*SIN(C6))^2)^0.5-$B$2*COS(C6)</f>
        <v>-0.2699009993076792</v>
      </c>
      <c r="I6">
        <f aca="true" t="shared" si="5" ref="I6:I69">$B$1*(1-($B$1/$B$2*SIN(C6))^2)^0.5+$B$2*COS(C6)</f>
        <v>2.269712146389555</v>
      </c>
      <c r="J6">
        <f aca="true" t="shared" si="6" ref="J6:J69">(H6/I6)^2</f>
        <v>0.014140586457577096</v>
      </c>
      <c r="K6">
        <f aca="true" t="shared" si="7" ref="K6:K69">(G6+J6)/2</f>
        <v>0.014147374114541856</v>
      </c>
    </row>
    <row r="7" spans="2:11" ht="12.75">
      <c r="B7">
        <v>2</v>
      </c>
      <c r="C7">
        <f t="shared" si="0"/>
        <v>0.03490658503988659</v>
      </c>
      <c r="E7">
        <f t="shared" si="1"/>
        <v>-0.2701295647548655</v>
      </c>
      <c r="F7">
        <f t="shared" si="2"/>
        <v>2.268911218793057</v>
      </c>
      <c r="G7">
        <f t="shared" si="3"/>
        <v>0.014174548446435049</v>
      </c>
      <c r="H7">
        <f t="shared" si="4"/>
        <v>-0.269603994586723</v>
      </c>
      <c r="I7">
        <f t="shared" si="5"/>
        <v>2.26884870604178</v>
      </c>
      <c r="J7">
        <f t="shared" si="6"/>
        <v>0.014120223528180622</v>
      </c>
      <c r="K7">
        <f t="shared" si="7"/>
        <v>0.014147385987307835</v>
      </c>
    </row>
    <row r="8" spans="2:11" ht="12.75">
      <c r="B8">
        <v>3</v>
      </c>
      <c r="C8">
        <f t="shared" si="0"/>
        <v>0.05235987755982988</v>
      </c>
      <c r="E8">
        <f t="shared" si="1"/>
        <v>-0.27029163997778005</v>
      </c>
      <c r="F8">
        <f t="shared" si="2"/>
        <v>2.267550709486928</v>
      </c>
      <c r="G8">
        <f t="shared" si="3"/>
        <v>0.014208597462951843</v>
      </c>
      <c r="H8">
        <f t="shared" si="4"/>
        <v>-0.2691089778529909</v>
      </c>
      <c r="I8">
        <f t="shared" si="5"/>
        <v>2.267410040423627</v>
      </c>
      <c r="J8">
        <f t="shared" si="6"/>
        <v>0.014086277589391481</v>
      </c>
      <c r="K8">
        <f t="shared" si="7"/>
        <v>0.014147437526171662</v>
      </c>
    </row>
    <row r="9" spans="2:11" ht="12.75">
      <c r="B9">
        <v>4</v>
      </c>
      <c r="C9">
        <f t="shared" si="0"/>
        <v>0.06981317007977318</v>
      </c>
      <c r="E9">
        <f t="shared" si="1"/>
        <v>-0.27051876815969256</v>
      </c>
      <c r="F9">
        <f t="shared" si="2"/>
        <v>2.265646868679341</v>
      </c>
      <c r="G9">
        <f t="shared" si="3"/>
        <v>0.014256416077198283</v>
      </c>
      <c r="H9">
        <f t="shared" si="4"/>
        <v>-0.26841593562563293</v>
      </c>
      <c r="I9">
        <f t="shared" si="5"/>
        <v>2.2653967520343206</v>
      </c>
      <c r="J9">
        <f t="shared" si="6"/>
        <v>0.014038737219519435</v>
      </c>
      <c r="K9">
        <f t="shared" si="7"/>
        <v>0.014147576648358858</v>
      </c>
    </row>
    <row r="10" spans="2:11" ht="12.75">
      <c r="B10">
        <v>5</v>
      </c>
      <c r="C10">
        <f t="shared" si="0"/>
        <v>0.08726646259971647</v>
      </c>
      <c r="E10">
        <f t="shared" si="1"/>
        <v>-0.2708111726547575</v>
      </c>
      <c r="F10">
        <f t="shared" si="2"/>
        <v>2.263200568838249</v>
      </c>
      <c r="G10">
        <f t="shared" si="3"/>
        <v>0.014318155288667795</v>
      </c>
      <c r="H10">
        <f t="shared" si="4"/>
        <v>-0.26752484866588455</v>
      </c>
      <c r="I10">
        <f t="shared" si="5"/>
        <v>2.262809684487149</v>
      </c>
      <c r="J10">
        <f t="shared" si="6"/>
        <v>0.013977586756762344</v>
      </c>
      <c r="K10">
        <f t="shared" si="7"/>
        <v>0.014147871022715069</v>
      </c>
    </row>
    <row r="11" spans="2:11" ht="12.75">
      <c r="B11">
        <v>6</v>
      </c>
      <c r="C11">
        <f t="shared" si="0"/>
        <v>0.10471975511965977</v>
      </c>
      <c r="E11">
        <f t="shared" si="1"/>
        <v>-0.271169141325478</v>
      </c>
      <c r="F11">
        <f t="shared" si="2"/>
        <v>2.2602129320620246</v>
      </c>
      <c r="G11">
        <f t="shared" si="3"/>
        <v>0.014394010689354718</v>
      </c>
      <c r="H11">
        <f t="shared" si="4"/>
        <v>-0.26643569161081637</v>
      </c>
      <c r="I11">
        <f t="shared" si="5"/>
        <v>2.2596499226245976</v>
      </c>
      <c r="J11">
        <f t="shared" si="6"/>
        <v>0.01390280663378204</v>
      </c>
      <c r="K11">
        <f t="shared" si="7"/>
        <v>0.014148408661568378</v>
      </c>
    </row>
    <row r="12" spans="2:11" ht="12.75">
      <c r="B12">
        <v>7</v>
      </c>
      <c r="C12">
        <f t="shared" si="0"/>
        <v>0.12217304763960307</v>
      </c>
      <c r="E12">
        <f t="shared" si="1"/>
        <v>-0.27159302706409194</v>
      </c>
      <c r="F12">
        <f t="shared" si="2"/>
        <v>2.256685330346736</v>
      </c>
      <c r="G12">
        <f t="shared" si="3"/>
        <v>0.01448422356740694</v>
      </c>
      <c r="H12">
        <f t="shared" si="4"/>
        <v>-0.265148432501476</v>
      </c>
      <c r="I12">
        <f t="shared" si="5"/>
        <v>2.255918792667482</v>
      </c>
      <c r="J12">
        <f t="shared" si="6"/>
        <v>0.013814373816561407</v>
      </c>
      <c r="K12">
        <f t="shared" si="7"/>
        <v>0.014149298691984172</v>
      </c>
    </row>
    <row r="13" spans="2:11" ht="12.75">
      <c r="B13">
        <v>8</v>
      </c>
      <c r="C13">
        <f t="shared" si="0"/>
        <v>0.13962634015954636</v>
      </c>
      <c r="E13">
        <f t="shared" si="1"/>
        <v>-0.27208324843172726</v>
      </c>
      <c r="F13">
        <f t="shared" si="2"/>
        <v>2.252619385914868</v>
      </c>
      <c r="G13">
        <f t="shared" si="3"/>
        <v>0.014589082274372825</v>
      </c>
      <c r="H13">
        <f t="shared" si="4"/>
        <v>-0.26366303220470966</v>
      </c>
      <c r="I13">
        <f t="shared" si="5"/>
        <v>2.251617862398879</v>
      </c>
      <c r="J13">
        <f t="shared" si="6"/>
        <v>0.013712262354237505</v>
      </c>
      <c r="K13">
        <f t="shared" si="7"/>
        <v>0.014150672314305165</v>
      </c>
    </row>
    <row r="14" spans="2:11" ht="12.75">
      <c r="B14">
        <v>9</v>
      </c>
      <c r="C14">
        <f t="shared" si="0"/>
        <v>0.15707963267948966</v>
      </c>
      <c r="E14">
        <f t="shared" si="1"/>
        <v>-0.2726402904164633</v>
      </c>
      <c r="F14">
        <f t="shared" si="2"/>
        <v>2.248016971606739</v>
      </c>
      <c r="G14">
        <f t="shared" si="3"/>
        <v>0.014708923867350579</v>
      </c>
      <c r="H14">
        <f t="shared" si="4"/>
        <v>-0.26197944372779247</v>
      </c>
      <c r="I14">
        <f t="shared" si="5"/>
        <v>2.2467489413838573</v>
      </c>
      <c r="J14">
        <f t="shared" si="6"/>
        <v>0.013596444048293405</v>
      </c>
      <c r="K14">
        <f t="shared" si="7"/>
        <v>0.014152683957821991</v>
      </c>
    </row>
    <row r="15" spans="2:11" ht="12.75">
      <c r="B15">
        <v>10</v>
      </c>
      <c r="C15">
        <f t="shared" si="0"/>
        <v>0.17453292519943295</v>
      </c>
      <c r="E15">
        <f t="shared" si="1"/>
        <v>-0.27326470531161784</v>
      </c>
      <c r="F15">
        <f t="shared" si="2"/>
        <v>2.242880211336034</v>
      </c>
      <c r="G15">
        <f t="shared" si="3"/>
        <v>0.014844136039684873</v>
      </c>
      <c r="H15">
        <f t="shared" si="4"/>
        <v>-0.2600976114248541</v>
      </c>
      <c r="I15">
        <f t="shared" si="5"/>
        <v>2.2413140812261547</v>
      </c>
      <c r="J15">
        <f t="shared" si="6"/>
        <v>0.013466889251307398</v>
      </c>
      <c r="K15">
        <f t="shared" si="7"/>
        <v>0.014155512645496134</v>
      </c>
    </row>
    <row r="16" spans="2:11" ht="12.75">
      <c r="B16">
        <v>11</v>
      </c>
      <c r="C16">
        <f t="shared" si="0"/>
        <v>0.19198621771937624</v>
      </c>
      <c r="E16">
        <f t="shared" si="1"/>
        <v>-0.2739571137157697</v>
      </c>
      <c r="F16">
        <f t="shared" si="2"/>
        <v>2.237211480611098</v>
      </c>
      <c r="G16">
        <f t="shared" si="3"/>
        <v>0.014995159356341511</v>
      </c>
      <c r="H16">
        <f t="shared" si="4"/>
        <v>-0.2580174700939397</v>
      </c>
      <c r="I16">
        <f t="shared" si="5"/>
        <v>2.235315575863127</v>
      </c>
      <c r="J16">
        <f t="shared" si="6"/>
        <v>0.01332356780742646</v>
      </c>
      <c r="K16">
        <f t="shared" si="7"/>
        <v>0.014159363581883987</v>
      </c>
    </row>
    <row r="17" spans="2:11" ht="12.75">
      <c r="B17">
        <v>12</v>
      </c>
      <c r="C17">
        <f t="shared" si="0"/>
        <v>0.20943951023931953</v>
      </c>
      <c r="E17">
        <f t="shared" si="1"/>
        <v>-0.2747182056562085</v>
      </c>
      <c r="F17">
        <f t="shared" si="2"/>
        <v>2.23101340712382</v>
      </c>
      <c r="G17">
        <f t="shared" si="3"/>
        <v>0.015162489812750828</v>
      </c>
      <c r="H17">
        <f t="shared" si="4"/>
        <v>-0.2557389439634181</v>
      </c>
      <c r="I17">
        <f t="shared" si="5"/>
        <v>2.2287559619004482</v>
      </c>
      <c r="J17">
        <f t="shared" si="6"/>
        <v>0.01316645014888507</v>
      </c>
      <c r="K17">
        <f t="shared" si="7"/>
        <v>0.01416446998081795</v>
      </c>
    </row>
    <row r="18" spans="2:11" ht="12.75">
      <c r="B18">
        <v>13</v>
      </c>
      <c r="C18">
        <f t="shared" si="0"/>
        <v>0.22689280275926282</v>
      </c>
      <c r="E18">
        <f t="shared" si="1"/>
        <v>-0.27554874183765243</v>
      </c>
      <c r="F18">
        <f t="shared" si="2"/>
        <v>2.224288871408123</v>
      </c>
      <c r="G18">
        <f t="shared" si="3"/>
        <v>0.01534668173877339</v>
      </c>
      <c r="H18">
        <f t="shared" si="4"/>
        <v>-0.25326194556631354</v>
      </c>
      <c r="I18">
        <f t="shared" si="5"/>
        <v>2.221638018988184</v>
      </c>
      <c r="J18">
        <f t="shared" si="6"/>
        <v>0.012995508565261063</v>
      </c>
      <c r="K18">
        <f t="shared" si="7"/>
        <v>0.014171095152017227</v>
      </c>
    </row>
    <row r="19" spans="2:11" ht="12.75">
      <c r="B19">
        <v>14</v>
      </c>
      <c r="C19">
        <f t="shared" si="0"/>
        <v>0.24434609527920614</v>
      </c>
      <c r="E19">
        <f t="shared" si="1"/>
        <v>-0.2764495550182474</v>
      </c>
      <c r="F19">
        <f t="shared" si="2"/>
        <v>2.2170410075702405</v>
      </c>
      <c r="G19">
        <f t="shared" si="3"/>
        <v>0.015548351072544727</v>
      </c>
      <c r="H19">
        <f t="shared" si="4"/>
        <v>-0.25058637450103205</v>
      </c>
      <c r="I19">
        <f t="shared" si="5"/>
        <v>2.2139647702399987</v>
      </c>
      <c r="J19">
        <f t="shared" si="6"/>
        <v>0.012810718664788273</v>
      </c>
      <c r="K19">
        <f t="shared" si="7"/>
        <v>0.0141795348686665</v>
      </c>
    </row>
    <row r="20" spans="2:11" ht="12.75">
      <c r="B20">
        <v>15</v>
      </c>
      <c r="C20">
        <f t="shared" si="0"/>
        <v>0.2617993877991494</v>
      </c>
      <c r="E20">
        <f t="shared" si="1"/>
        <v>-0.2774215515149866</v>
      </c>
      <c r="F20">
        <f t="shared" si="2"/>
        <v>2.2092732040931233</v>
      </c>
      <c r="G20">
        <f t="shared" si="3"/>
        <v>0.015768179032327523</v>
      </c>
      <c r="H20">
        <f t="shared" si="4"/>
        <v>-0.2477121160768373</v>
      </c>
      <c r="I20">
        <f t="shared" si="5"/>
        <v>2.205739482697396</v>
      </c>
      <c r="J20">
        <f t="shared" si="6"/>
        <v>0.012612061049968553</v>
      </c>
      <c r="K20">
        <f t="shared" si="7"/>
        <v>0.014190120041148037</v>
      </c>
    </row>
    <row r="21" spans="2:11" ht="12.75">
      <c r="B21">
        <v>16</v>
      </c>
      <c r="C21">
        <f t="shared" si="0"/>
        <v>0.2792526803190927</v>
      </c>
      <c r="E21">
        <f t="shared" si="1"/>
        <v>-0.2784657128408099</v>
      </c>
      <c r="F21">
        <f t="shared" si="2"/>
        <v>2.200989104717448</v>
      </c>
      <c r="G21">
        <f t="shared" si="3"/>
        <v>0.01600691621818465</v>
      </c>
      <c r="H21">
        <f t="shared" si="4"/>
        <v>-0.24463903984235102</v>
      </c>
      <c r="I21">
        <f t="shared" si="5"/>
        <v>2.196965667840979</v>
      </c>
      <c r="J21">
        <f t="shared" si="6"/>
        <v>0.012399523232995703</v>
      </c>
      <c r="K21">
        <f t="shared" si="7"/>
        <v>0.014203219725590178</v>
      </c>
    </row>
    <row r="22" spans="2:11" ht="12.75">
      <c r="B22">
        <v>17</v>
      </c>
      <c r="C22">
        <f t="shared" si="0"/>
        <v>0.296705972839036</v>
      </c>
      <c r="E22">
        <f t="shared" si="1"/>
        <v>-0.2795830974757467</v>
      </c>
      <c r="F22">
        <f t="shared" si="2"/>
        <v>2.192192609401818</v>
      </c>
      <c r="G22">
        <f t="shared" si="3"/>
        <v>0.016265387179324853</v>
      </c>
      <c r="H22">
        <f t="shared" si="4"/>
        <v>-0.24136699799527384</v>
      </c>
      <c r="I22">
        <f t="shared" si="5"/>
        <v>2.1876470821508365</v>
      </c>
      <c r="J22">
        <f t="shared" si="6"/>
        <v>0.012173101820168643</v>
      </c>
      <c r="K22">
        <f t="shared" si="7"/>
        <v>0.014219244499746748</v>
      </c>
    </row>
    <row r="23" spans="2:11" ht="12.75">
      <c r="B23">
        <v>18</v>
      </c>
      <c r="C23">
        <f t="shared" si="0"/>
        <v>0.3141592653589793</v>
      </c>
      <c r="E23">
        <f t="shared" si="1"/>
        <v>-0.28077484277453413</v>
      </c>
      <c r="F23">
        <f t="shared" si="2"/>
        <v>2.182887875364841</v>
      </c>
      <c r="G23">
        <f t="shared" si="3"/>
        <v>0.01654449548741172</v>
      </c>
      <c r="H23">
        <f t="shared" si="4"/>
        <v>-0.2378958236714689</v>
      </c>
      <c r="I23">
        <f t="shared" si="5"/>
        <v>2.177787727718221</v>
      </c>
      <c r="J23">
        <f t="shared" si="6"/>
        <v>0.011932804998594695</v>
      </c>
      <c r="K23">
        <f t="shared" si="7"/>
        <v>0.014238650243003208</v>
      </c>
    </row>
    <row r="24" spans="2:11" ht="12.75">
      <c r="B24">
        <v>19</v>
      </c>
      <c r="C24">
        <f t="shared" si="0"/>
        <v>0.33161255787892263</v>
      </c>
      <c r="E24">
        <f t="shared" si="1"/>
        <v>-0.28204216701318663</v>
      </c>
      <c r="F24">
        <f t="shared" si="2"/>
        <v>2.1730793182118204</v>
      </c>
      <c r="G24">
        <f t="shared" si="3"/>
        <v>0.016845229361019877</v>
      </c>
      <c r="H24">
        <f t="shared" si="4"/>
        <v>-0.23422532911152327</v>
      </c>
      <c r="I24">
        <f t="shared" si="5"/>
        <v>2.1673918529107414</v>
      </c>
      <c r="J24">
        <f t="shared" si="6"/>
        <v>0.011678655363132742</v>
      </c>
      <c r="K24">
        <f t="shared" si="7"/>
        <v>0.01426194236207631</v>
      </c>
    </row>
    <row r="25" spans="2:13" ht="12.75">
      <c r="B25">
        <v>20</v>
      </c>
      <c r="C25">
        <f t="shared" si="0"/>
        <v>0.3490658503988659</v>
      </c>
      <c r="E25">
        <f t="shared" si="1"/>
        <v>-0.28338637157700886</v>
      </c>
      <c r="F25">
        <f t="shared" si="2"/>
        <v>2.1627716131488257</v>
      </c>
      <c r="G25">
        <f t="shared" si="3"/>
        <v>0.017168667891827086</v>
      </c>
      <c r="H25">
        <f t="shared" si="4"/>
        <v>-0.23035530370289325</v>
      </c>
      <c r="I25">
        <f t="shared" si="5"/>
        <v>2.156463953093314</v>
      </c>
      <c r="J25">
        <f t="shared" si="6"/>
        <v>0.011410693126777364</v>
      </c>
      <c r="K25">
        <f t="shared" si="7"/>
        <v>0.014289680509302224</v>
      </c>
      <c r="L25">
        <v>0.013</v>
      </c>
      <c r="M25">
        <f>L25-K25</f>
        <v>-0.001289680509302225</v>
      </c>
    </row>
    <row r="26" spans="2:11" ht="12.75">
      <c r="B26">
        <v>21</v>
      </c>
      <c r="C26">
        <f t="shared" si="0"/>
        <v>0.3665191429188092</v>
      </c>
      <c r="E26">
        <f t="shared" si="1"/>
        <v>-0.2848088432925059</v>
      </c>
      <c r="F26">
        <f t="shared" si="2"/>
        <v>2.1519696962869093</v>
      </c>
      <c r="G26">
        <f t="shared" si="3"/>
        <v>0.01751598792911161</v>
      </c>
      <c r="H26">
        <f t="shared" si="4"/>
        <v>-0.22628551189577095</v>
      </c>
      <c r="I26">
        <f t="shared" si="5"/>
        <v>2.1450087714071215</v>
      </c>
      <c r="J26">
        <f t="shared" si="6"/>
        <v>0.011128979763628725</v>
      </c>
      <c r="K26">
        <f t="shared" si="7"/>
        <v>0.014322483846370169</v>
      </c>
    </row>
    <row r="27" spans="2:11" ht="12.75">
      <c r="B27">
        <v>22</v>
      </c>
      <c r="C27">
        <f t="shared" si="0"/>
        <v>0.3839724354387525</v>
      </c>
      <c r="E27">
        <f t="shared" si="1"/>
        <v>-0.2863110569055787</v>
      </c>
      <c r="F27">
        <f t="shared" si="2"/>
        <v>2.1406787660391533</v>
      </c>
      <c r="G27">
        <f t="shared" si="3"/>
        <v>0.017888471685754703</v>
      </c>
      <c r="H27">
        <f t="shared" si="4"/>
        <v>-0.22201569099087048</v>
      </c>
      <c r="I27">
        <f t="shared" si="5"/>
        <v>2.1330312996087697</v>
      </c>
      <c r="J27">
        <f t="shared" si="6"/>
        <v>0.010833602140328465</v>
      </c>
      <c r="K27">
        <f t="shared" si="7"/>
        <v>0.014361036913041584</v>
      </c>
    </row>
    <row r="28" spans="2:11" ht="12.75">
      <c r="B28">
        <v>23</v>
      </c>
      <c r="C28">
        <f t="shared" si="0"/>
        <v>0.40142572795869574</v>
      </c>
      <c r="E28">
        <f t="shared" si="1"/>
        <v>-0.28789457770825766</v>
      </c>
      <c r="F28">
        <f t="shared" si="2"/>
        <v>2.1289042846131383</v>
      </c>
      <c r="G28">
        <f t="shared" si="3"/>
        <v>0.0182875151363056</v>
      </c>
      <c r="H28">
        <f t="shared" si="4"/>
        <v>-0.21754554879743537</v>
      </c>
      <c r="I28">
        <f t="shared" si="5"/>
        <v>2.120536778971763</v>
      </c>
      <c r="J28">
        <f t="shared" si="6"/>
        <v>0.010524677199485181</v>
      </c>
      <c r="K28">
        <f t="shared" si="7"/>
        <v>0.01440609616789539</v>
      </c>
    </row>
    <row r="29" spans="2:11" ht="12.75">
      <c r="B29">
        <v>24</v>
      </c>
      <c r="C29">
        <f t="shared" si="0"/>
        <v>0.41887902047863906</v>
      </c>
      <c r="E29">
        <f t="shared" si="1"/>
        <v>-0.2895610643160448</v>
      </c>
      <c r="F29">
        <f t="shared" si="2"/>
        <v>2.1166519796012464</v>
      </c>
      <c r="G29">
        <f t="shared" si="3"/>
        <v>0.018714637285843497</v>
      </c>
      <c r="H29">
        <f t="shared" si="4"/>
        <v>-0.21287476115992554</v>
      </c>
      <c r="I29">
        <f t="shared" si="5"/>
        <v>2.107530701252281</v>
      </c>
      <c r="J29">
        <f t="shared" si="6"/>
        <v>0.010202357267296933</v>
      </c>
      <c r="K29">
        <f t="shared" si="7"/>
        <v>0.014458497276570215</v>
      </c>
    </row>
    <row r="30" spans="2:13" ht="12.75">
      <c r="B30">
        <v>25</v>
      </c>
      <c r="C30">
        <f t="shared" si="0"/>
        <v>0.4363323129985824</v>
      </c>
      <c r="E30">
        <f t="shared" si="1"/>
        <v>-0.29131227159766915</v>
      </c>
      <c r="F30">
        <f t="shared" si="2"/>
        <v>2.103927845670969</v>
      </c>
      <c r="G30">
        <f t="shared" si="3"/>
        <v>0.01917149039746416</v>
      </c>
      <c r="H30">
        <f t="shared" si="4"/>
        <v>-0.2080029693520422</v>
      </c>
      <c r="I30">
        <f t="shared" si="5"/>
        <v>2.0940188097210486</v>
      </c>
      <c r="J30">
        <f t="shared" si="6"/>
        <v>0.009866836067451968</v>
      </c>
      <c r="K30">
        <f t="shared" si="7"/>
        <v>0.014519163232458065</v>
      </c>
      <c r="L30">
        <v>0.0135</v>
      </c>
      <c r="M30">
        <f>L30-K30</f>
        <v>-0.001019163232458065</v>
      </c>
    </row>
    <row r="31" spans="2:11" ht="12.75">
      <c r="B31">
        <v>26</v>
      </c>
      <c r="C31">
        <f t="shared" si="0"/>
        <v>0.45378560551852565</v>
      </c>
      <c r="E31">
        <f t="shared" si="1"/>
        <v>-0.2931500537587297</v>
      </c>
      <c r="F31">
        <f t="shared" si="2"/>
        <v>2.090738146357064</v>
      </c>
      <c r="G31">
        <f t="shared" si="3"/>
        <v>0.019659871276342247</v>
      </c>
      <c r="H31">
        <f t="shared" si="4"/>
        <v>-0.20292977733703133</v>
      </c>
      <c r="I31">
        <f t="shared" si="5"/>
        <v>2.080007100262853</v>
      </c>
      <c r="J31">
        <f t="shared" si="6"/>
        <v>0.009518355534629293</v>
      </c>
      <c r="K31">
        <f t="shared" si="7"/>
        <v>0.01458911340548577</v>
      </c>
    </row>
    <row r="32" spans="2:11" ht="12.75">
      <c r="B32">
        <v>27</v>
      </c>
      <c r="C32">
        <f t="shared" si="0"/>
        <v>0.47123889803846897</v>
      </c>
      <c r="E32">
        <f t="shared" si="1"/>
        <v>-0.29507636758026246</v>
      </c>
      <c r="F32">
        <f t="shared" si="2"/>
        <v>2.077089415956998</v>
      </c>
      <c r="G32">
        <f t="shared" si="3"/>
        <v>0.02018173371959435</v>
      </c>
      <c r="H32">
        <f t="shared" si="4"/>
        <v>-0.19765474889353396</v>
      </c>
      <c r="I32">
        <f t="shared" si="5"/>
        <v>2.0655018225449204</v>
      </c>
      <c r="J32">
        <f t="shared" si="6"/>
        <v>0.009157213533722368</v>
      </c>
      <c r="K32">
        <f t="shared" si="7"/>
        <v>0.01466947362665836</v>
      </c>
    </row>
    <row r="33" spans="2:11" ht="12.75">
      <c r="B33">
        <v>28</v>
      </c>
      <c r="C33">
        <f t="shared" si="0"/>
        <v>0.4886921905584123</v>
      </c>
      <c r="E33">
        <f t="shared" si="1"/>
        <v>-0.29709327581273626</v>
      </c>
      <c r="F33">
        <f t="shared" si="2"/>
        <v>2.0629884615305905</v>
      </c>
      <c r="G33">
        <f t="shared" si="3"/>
        <v>0.020739202253732245</v>
      </c>
      <c r="H33">
        <f t="shared" si="4"/>
        <v>-0.19217740460669308</v>
      </c>
      <c r="I33">
        <f t="shared" si="5"/>
        <v>2.0505094812549816</v>
      </c>
      <c r="J33">
        <f t="shared" si="6"/>
        <v>0.008783772605506132</v>
      </c>
      <c r="K33">
        <f t="shared" si="7"/>
        <v>0.014761487429619188</v>
      </c>
    </row>
    <row r="34" spans="2:11" ht="12.75">
      <c r="B34">
        <v>29</v>
      </c>
      <c r="C34">
        <f t="shared" si="0"/>
        <v>0.5061454830783556</v>
      </c>
      <c r="E34">
        <f t="shared" si="1"/>
        <v>-0.2992029507253271</v>
      </c>
      <c r="F34">
        <f t="shared" si="2"/>
        <v>2.0484423650041186</v>
      </c>
      <c r="G34">
        <f t="shared" si="3"/>
        <v>0.02133458729550304</v>
      </c>
      <c r="H34">
        <f t="shared" si="4"/>
        <v>-0.18649721872473102</v>
      </c>
      <c r="I34">
        <f t="shared" si="5"/>
        <v>2.035036837409334</v>
      </c>
      <c r="J34">
        <f t="shared" si="6"/>
        <v>0.008398469876116843</v>
      </c>
      <c r="K34">
        <f t="shared" si="7"/>
        <v>0.014866528585809943</v>
      </c>
    </row>
    <row r="35" spans="2:13" ht="12.75">
      <c r="B35">
        <v>30</v>
      </c>
      <c r="C35">
        <f t="shared" si="0"/>
        <v>0.5235987755982988</v>
      </c>
      <c r="E35">
        <f t="shared" si="1"/>
        <v>-0.30140767780953437</v>
      </c>
      <c r="F35">
        <f t="shared" si="2"/>
        <v>2.0334584853784117</v>
      </c>
      <c r="G35">
        <f t="shared" si="3"/>
        <v>0.021970401887532725</v>
      </c>
      <c r="H35">
        <f t="shared" si="4"/>
        <v>-0.180613615881849</v>
      </c>
      <c r="I35">
        <f t="shared" si="5"/>
        <v>2.0190909097306253</v>
      </c>
      <c r="J35">
        <f t="shared" si="6"/>
        <v>0.008001828286722907</v>
      </c>
      <c r="K35">
        <f t="shared" si="7"/>
        <v>0.014986115087127817</v>
      </c>
      <c r="L35">
        <v>0.014</v>
      </c>
      <c r="M35">
        <f>L35-K35</f>
        <v>-0.0009861150871278163</v>
      </c>
    </row>
    <row r="36" spans="2:11" ht="12.75">
      <c r="B36">
        <v>31</v>
      </c>
      <c r="C36">
        <f t="shared" si="0"/>
        <v>0.5410520681182421</v>
      </c>
      <c r="E36">
        <f t="shared" si="1"/>
        <v>-0.3037098596352532</v>
      </c>
      <c r="F36">
        <f t="shared" si="2"/>
        <v>2.018044461039478</v>
      </c>
      <c r="G36">
        <f t="shared" si="3"/>
        <v>0.02264938017761059</v>
      </c>
      <c r="H36">
        <f t="shared" si="4"/>
        <v>-0.1745259676890326</v>
      </c>
      <c r="I36">
        <f t="shared" si="5"/>
        <v>2.002678976094333</v>
      </c>
      <c r="J36">
        <f t="shared" si="6"/>
        <v>0.007594469321475699</v>
      </c>
      <c r="K36">
        <f t="shared" si="7"/>
        <v>0.015121924749543145</v>
      </c>
    </row>
    <row r="37" spans="2:11" ht="12.75">
      <c r="B37">
        <v>32</v>
      </c>
      <c r="C37">
        <f t="shared" si="0"/>
        <v>0.5585053606381855</v>
      </c>
      <c r="E37">
        <f t="shared" si="1"/>
        <v>-0.30611201985631287</v>
      </c>
      <c r="F37">
        <f t="shared" si="2"/>
        <v>2.002208212169165</v>
      </c>
      <c r="G37">
        <f t="shared" si="3"/>
        <v>0.023374497829884523</v>
      </c>
      <c r="H37">
        <f t="shared" si="4"/>
        <v>-0.16823358919524456</v>
      </c>
      <c r="I37">
        <f t="shared" si="5"/>
        <v>1.9858085750420775</v>
      </c>
      <c r="J37">
        <f t="shared" si="6"/>
        <v>0.007177127436646784</v>
      </c>
      <c r="K37">
        <f t="shared" si="7"/>
        <v>0.015275812633265653</v>
      </c>
    </row>
    <row r="38" spans="2:11" ht="12.75">
      <c r="B38">
        <v>33</v>
      </c>
      <c r="C38">
        <f t="shared" si="0"/>
        <v>0.5759586531581287</v>
      </c>
      <c r="E38">
        <f t="shared" si="1"/>
        <v>-0.3086168073611728</v>
      </c>
      <c r="F38">
        <f t="shared" si="2"/>
        <v>1.985957943252021</v>
      </c>
      <c r="G38">
        <f t="shared" si="3"/>
        <v>0.024148994577910393</v>
      </c>
      <c r="H38">
        <f t="shared" si="4"/>
        <v>-0.16173573522250206</v>
      </c>
      <c r="I38">
        <f t="shared" si="5"/>
        <v>1.968487507358875</v>
      </c>
      <c r="J38">
        <f t="shared" si="6"/>
        <v>0.006750666422236453</v>
      </c>
      <c r="K38">
        <f t="shared" si="7"/>
        <v>0.015449830500073423</v>
      </c>
    </row>
    <row r="39" spans="2:11" ht="12.75">
      <c r="B39">
        <v>34</v>
      </c>
      <c r="C39">
        <f t="shared" si="0"/>
        <v>0.593411945678072</v>
      </c>
      <c r="E39">
        <f t="shared" si="1"/>
        <v>-0.31122700056294994</v>
      </c>
      <c r="F39">
        <f t="shared" si="2"/>
        <v>1.9693021456730335</v>
      </c>
      <c r="G39">
        <f t="shared" si="3"/>
        <v>0.024976399153670534</v>
      </c>
      <c r="H39">
        <f t="shared" si="4"/>
        <v>-0.15503159657955523</v>
      </c>
      <c r="I39">
        <f t="shared" si="5"/>
        <v>1.950723837710251</v>
      </c>
      <c r="J39">
        <f t="shared" si="6"/>
        <v>0.006316097959813746</v>
      </c>
      <c r="K39">
        <f t="shared" si="7"/>
        <v>0.01564624855674214</v>
      </c>
    </row>
    <row r="40" spans="2:13" ht="12.75">
      <c r="B40">
        <v>35</v>
      </c>
      <c r="C40">
        <f t="shared" si="0"/>
        <v>0.6108652381980153</v>
      </c>
      <c r="E40">
        <f t="shared" si="1"/>
        <v>-0.3139455118211757</v>
      </c>
      <c r="F40">
        <f t="shared" si="2"/>
        <v>1.9522496003991594</v>
      </c>
      <c r="G40">
        <f t="shared" si="3"/>
        <v>0.025860556853625184</v>
      </c>
      <c r="H40">
        <f t="shared" si="4"/>
        <v>-0.14812029616027345</v>
      </c>
      <c r="I40">
        <f t="shared" si="5"/>
        <v>1.9325258963337657</v>
      </c>
      <c r="J40">
        <f t="shared" si="6"/>
        <v>0.005874602677525999</v>
      </c>
      <c r="K40">
        <f t="shared" si="7"/>
        <v>0.015867579765575592</v>
      </c>
      <c r="L40">
        <v>0.015</v>
      </c>
      <c r="M40">
        <f>L40-K40</f>
        <v>-0.0008675797655755928</v>
      </c>
    </row>
    <row r="41" spans="2:11" ht="12.75">
      <c r="B41">
        <v>36</v>
      </c>
      <c r="C41">
        <f t="shared" si="0"/>
        <v>0.6283185307179586</v>
      </c>
      <c r="E41">
        <f t="shared" si="1"/>
        <v>-0.3167753919856433</v>
      </c>
      <c r="F41">
        <f t="shared" si="2"/>
        <v>1.9348093807355382</v>
      </c>
      <c r="G41">
        <f t="shared" si="3"/>
        <v>0.026805660032897364</v>
      </c>
      <c r="H41">
        <f t="shared" si="4"/>
        <v>-0.14100088493445817</v>
      </c>
      <c r="I41">
        <f t="shared" si="5"/>
        <v>1.9139022807779082</v>
      </c>
      <c r="J41">
        <f t="shared" si="6"/>
        <v>0.005427554045802155</v>
      </c>
      <c r="K41">
        <f t="shared" si="7"/>
        <v>0.016116607039349758</v>
      </c>
    </row>
    <row r="42" spans="2:11" ht="12.75">
      <c r="B42">
        <v>37</v>
      </c>
      <c r="C42">
        <f t="shared" si="0"/>
        <v>0.6457718232379019</v>
      </c>
      <c r="E42">
        <f t="shared" si="1"/>
        <v>-0.3197198350503643</v>
      </c>
      <c r="F42">
        <f t="shared" si="2"/>
        <v>1.91699085514495</v>
      </c>
      <c r="G42">
        <f t="shared" si="3"/>
        <v>0.02781628185215241</v>
      </c>
      <c r="H42">
        <f t="shared" si="4"/>
        <v>-0.1336723378406468</v>
      </c>
      <c r="I42">
        <f t="shared" si="5"/>
        <v>1.894861857679477</v>
      </c>
      <c r="J42">
        <f t="shared" si="6"/>
        <v>0.004976545506079288</v>
      </c>
      <c r="K42">
        <f t="shared" si="7"/>
        <v>0.01639641367911585</v>
      </c>
    </row>
    <row r="43" spans="2:11" ht="12.75">
      <c r="B43">
        <v>38</v>
      </c>
      <c r="C43">
        <f t="shared" si="0"/>
        <v>0.6632251157578453</v>
      </c>
      <c r="E43">
        <f t="shared" si="1"/>
        <v>-0.32278218290297434</v>
      </c>
      <c r="F43">
        <f t="shared" si="2"/>
        <v>1.8988036901164183</v>
      </c>
      <c r="G43">
        <f t="shared" si="3"/>
        <v>0.028897413638985996</v>
      </c>
      <c r="H43">
        <f t="shared" si="4"/>
        <v>-0.12613354959258705</v>
      </c>
      <c r="I43">
        <f t="shared" si="5"/>
        <v>1.8754137645684865</v>
      </c>
      <c r="J43">
        <f t="shared" si="6"/>
        <v>0.004523421280841108</v>
      </c>
      <c r="K43">
        <f t="shared" si="7"/>
        <v>0.016710417459913553</v>
      </c>
    </row>
    <row r="44" spans="2:11" ht="12.75">
      <c r="B44">
        <v>39</v>
      </c>
      <c r="C44">
        <f t="shared" si="0"/>
        <v>0.6806784082777886</v>
      </c>
      <c r="E44">
        <f t="shared" si="1"/>
        <v>-0.32596593015189024</v>
      </c>
      <c r="F44">
        <f t="shared" si="2"/>
        <v>1.880257853065832</v>
      </c>
      <c r="G44">
        <f t="shared" si="3"/>
        <v>0.030054506267079176</v>
      </c>
      <c r="H44">
        <f t="shared" si="4"/>
        <v>-0.1183833304134545</v>
      </c>
      <c r="I44">
        <f t="shared" si="5"/>
        <v>1.8555674116872516</v>
      </c>
      <c r="J44">
        <f t="shared" si="6"/>
        <v>0.004070311377448882</v>
      </c>
      <c r="K44">
        <f t="shared" si="7"/>
        <v>0.01706240882226403</v>
      </c>
    </row>
    <row r="45" spans="2:13" ht="12.75">
      <c r="B45">
        <v>40</v>
      </c>
      <c r="C45">
        <f t="shared" si="0"/>
        <v>0.6981317007977318</v>
      </c>
      <c r="E45">
        <f t="shared" si="1"/>
        <v>-0.32927472901007115</v>
      </c>
      <c r="F45">
        <f t="shared" si="2"/>
        <v>1.861363615248027</v>
      </c>
      <c r="G45">
        <f t="shared" si="3"/>
        <v>0.031293516002444864</v>
      </c>
      <c r="H45">
        <f t="shared" si="4"/>
        <v>-0.11042040171460676</v>
      </c>
      <c r="I45">
        <f t="shared" si="5"/>
        <v>1.8353324838075973</v>
      </c>
      <c r="J45">
        <f t="shared" si="6"/>
        <v>0.0036196713719149954</v>
      </c>
      <c r="K45">
        <f t="shared" si="7"/>
        <v>0.01745659368717993</v>
      </c>
      <c r="L45">
        <v>0.018</v>
      </c>
      <c r="M45">
        <f>L45-K45</f>
        <v>0.0005434063128200682</v>
      </c>
    </row>
    <row r="46" spans="2:11" ht="12.75">
      <c r="B46">
        <v>41</v>
      </c>
      <c r="C46">
        <f t="shared" si="0"/>
        <v>0.7155849933176751</v>
      </c>
      <c r="E46">
        <f t="shared" si="1"/>
        <v>-0.3327123942103517</v>
      </c>
      <c r="F46">
        <f t="shared" si="2"/>
        <v>1.8421315546558956</v>
      </c>
      <c r="G46">
        <f t="shared" si="3"/>
        <v>0.03262095531723917</v>
      </c>
      <c r="H46">
        <f t="shared" si="4"/>
        <v>-0.10224339173872865</v>
      </c>
      <c r="I46">
        <f t="shared" si="5"/>
        <v>1.8147189420271124</v>
      </c>
      <c r="J46">
        <f t="shared" si="6"/>
        <v>0.003174327643352894</v>
      </c>
      <c r="K46">
        <f t="shared" si="7"/>
        <v>0.017897641480296034</v>
      </c>
    </row>
    <row r="47" spans="2:11" ht="12.75">
      <c r="B47">
        <v>42</v>
      </c>
      <c r="C47">
        <f t="shared" si="0"/>
        <v>0.7330382858376184</v>
      </c>
      <c r="E47">
        <f t="shared" si="1"/>
        <v>-0.33628290792296034</v>
      </c>
      <c r="F47">
        <f t="shared" si="2"/>
        <v>1.8225725588777488</v>
      </c>
      <c r="G47">
        <f t="shared" si="3"/>
        <v>0.0340439492283369</v>
      </c>
      <c r="H47">
        <f t="shared" si="4"/>
        <v>-0.09385083119065729</v>
      </c>
      <c r="I47">
        <f t="shared" si="5"/>
        <v>1.7937370255219243</v>
      </c>
      <c r="J47">
        <f t="shared" si="6"/>
        <v>0.002737528826992825</v>
      </c>
      <c r="K47">
        <f t="shared" si="7"/>
        <v>0.018390739027664863</v>
      </c>
    </row>
    <row r="48" spans="2:11" ht="12.75">
      <c r="B48">
        <v>43</v>
      </c>
      <c r="C48">
        <f t="shared" si="0"/>
        <v>0.7504915783575618</v>
      </c>
      <c r="E48">
        <f t="shared" si="1"/>
        <v>-0.33999042464095086</v>
      </c>
      <c r="F48">
        <f t="shared" si="2"/>
        <v>1.8026978278792918</v>
      </c>
      <c r="G48">
        <f t="shared" si="3"/>
        <v>0.03557029778068418</v>
      </c>
      <c r="H48">
        <f t="shared" si="4"/>
        <v>-0.08524114888302259</v>
      </c>
      <c r="I48">
        <f t="shared" si="5"/>
        <v>1.7723972532296703</v>
      </c>
      <c r="J48">
        <f t="shared" si="6"/>
        <v>0.0023130043652960877</v>
      </c>
      <c r="K48">
        <f t="shared" si="7"/>
        <v>0.01894165107299013</v>
      </c>
    </row>
    <row r="49" spans="2:11" ht="12.75">
      <c r="B49">
        <v>44</v>
      </c>
      <c r="C49">
        <f t="shared" si="0"/>
        <v>0.767944870877505</v>
      </c>
      <c r="E49">
        <f t="shared" si="1"/>
        <v>-0.34383927599385966</v>
      </c>
      <c r="F49">
        <f t="shared" si="2"/>
        <v>1.782518876671162</v>
      </c>
      <c r="G49">
        <f t="shared" si="3"/>
        <v>0.03720854536489323</v>
      </c>
      <c r="H49">
        <f t="shared" si="4"/>
        <v>-0.07641266742811004</v>
      </c>
      <c r="I49">
        <f t="shared" si="5"/>
        <v>1.750710425432064</v>
      </c>
      <c r="J49">
        <f t="shared" si="6"/>
        <v>0.001905031165042193</v>
      </c>
      <c r="K49">
        <f t="shared" si="7"/>
        <v>0.01955678826496771</v>
      </c>
    </row>
    <row r="50" spans="2:13" ht="12.75">
      <c r="B50">
        <v>45</v>
      </c>
      <c r="C50">
        <f t="shared" si="0"/>
        <v>0.7853981633974483</v>
      </c>
      <c r="E50">
        <f t="shared" si="1"/>
        <v>-0.34783397544389005</v>
      </c>
      <c r="F50">
        <f t="shared" si="2"/>
        <v>1.762047537816985</v>
      </c>
      <c r="G50">
        <f t="shared" si="3"/>
        <v>0.03896805763517914</v>
      </c>
      <c r="H50">
        <f t="shared" si="4"/>
        <v>-0.06736359901208266</v>
      </c>
      <c r="I50">
        <f t="shared" si="5"/>
        <v>1.7286876252017482</v>
      </c>
      <c r="J50">
        <f t="shared" si="6"/>
        <v>0.0015185095158586426</v>
      </c>
      <c r="K50">
        <f t="shared" si="7"/>
        <v>0.02024328357551889</v>
      </c>
      <c r="L50">
        <v>0.02</v>
      </c>
      <c r="M50">
        <f>L50-K50</f>
        <v>-0.00024328357551888988</v>
      </c>
    </row>
    <row r="51" spans="2:11" ht="12.75">
      <c r="B51">
        <v>46</v>
      </c>
      <c r="C51">
        <f t="shared" si="0"/>
        <v>0.8028514559173915</v>
      </c>
      <c r="E51">
        <f t="shared" si="1"/>
        <v>-0.35197922281230765</v>
      </c>
      <c r="F51">
        <f t="shared" si="2"/>
        <v>1.7412959637303023</v>
      </c>
      <c r="G51">
        <f t="shared" si="3"/>
        <v>0.04085910687812652</v>
      </c>
      <c r="H51">
        <f t="shared" si="4"/>
        <v>-0.05809204129292267</v>
      </c>
      <c r="I51">
        <f t="shared" si="5"/>
        <v>1.7063402196729307</v>
      </c>
      <c r="J51">
        <f t="shared" si="6"/>
        <v>0.0011590495954657875</v>
      </c>
      <c r="K51">
        <f t="shared" si="7"/>
        <v>0.021009078236796156</v>
      </c>
    </row>
    <row r="52" spans="2:11" ht="12.75">
      <c r="B52">
        <v>47</v>
      </c>
      <c r="C52">
        <f t="shared" si="0"/>
        <v>0.8203047484373349</v>
      </c>
      <c r="E52">
        <f t="shared" si="1"/>
        <v>-0.35627990857647174</v>
      </c>
      <c r="F52">
        <f t="shared" si="2"/>
        <v>1.7202766287014688</v>
      </c>
      <c r="G52">
        <f t="shared" si="3"/>
        <v>0.04289296677546292</v>
      </c>
      <c r="H52">
        <f t="shared" si="4"/>
        <v>-0.048595973469160225</v>
      </c>
      <c r="I52">
        <f t="shared" si="5"/>
        <v>1.683679861089586</v>
      </c>
      <c r="J52">
        <f t="shared" si="6"/>
        <v>0.0008330700823310031</v>
      </c>
      <c r="K52">
        <f t="shared" si="7"/>
        <v>0.02186301842889696</v>
      </c>
    </row>
    <row r="53" spans="2:11" ht="12.75">
      <c r="B53">
        <v>48</v>
      </c>
      <c r="C53">
        <f t="shared" si="0"/>
        <v>0.8377580409572781</v>
      </c>
      <c r="E53">
        <f t="shared" si="1"/>
        <v>-0.3607411178700253</v>
      </c>
      <c r="F53">
        <f t="shared" si="2"/>
        <v>1.6990023305877417</v>
      </c>
      <c r="G53">
        <f t="shared" si="3"/>
        <v>0.04508201760554158</v>
      </c>
      <c r="H53">
        <f t="shared" si="4"/>
        <v>-0.03887325257269214</v>
      </c>
      <c r="I53">
        <f t="shared" si="5"/>
        <v>1.6607184875788077</v>
      </c>
      <c r="J53">
        <f t="shared" si="6"/>
        <v>0.0005479106214167073</v>
      </c>
      <c r="K53">
        <f t="shared" si="7"/>
        <v>0.022814964113479143</v>
      </c>
    </row>
    <row r="54" spans="2:11" ht="12.75">
      <c r="B54">
        <v>49</v>
      </c>
      <c r="C54">
        <f t="shared" si="0"/>
        <v>0.8552113334772213</v>
      </c>
      <c r="E54">
        <f t="shared" si="1"/>
        <v>-0.3653681341102041</v>
      </c>
      <c r="F54">
        <f t="shared" si="2"/>
        <v>1.677486192091219</v>
      </c>
      <c r="G54">
        <f t="shared" si="3"/>
        <v>0.04743986303907945</v>
      </c>
      <c r="H54">
        <f t="shared" si="4"/>
        <v>-0.028921610045730572</v>
      </c>
      <c r="I54">
        <f t="shared" si="5"/>
        <v>1.6374683235901581</v>
      </c>
      <c r="J54">
        <f t="shared" si="6"/>
        <v>0.00031196014783123116</v>
      </c>
      <c r="K54">
        <f t="shared" si="7"/>
        <v>0.02387591159345534</v>
      </c>
    </row>
    <row r="55" spans="2:13" ht="12.75">
      <c r="B55">
        <v>50</v>
      </c>
      <c r="C55">
        <f t="shared" si="0"/>
        <v>0.8726646259971648</v>
      </c>
      <c r="E55">
        <f t="shared" si="1"/>
        <v>-0.37016644216701555</v>
      </c>
      <c r="F55">
        <f t="shared" si="2"/>
        <v>1.6557416615400942</v>
      </c>
      <c r="G55">
        <f t="shared" si="3"/>
        <v>0.04998145980526851</v>
      </c>
      <c r="H55">
        <f t="shared" si="4"/>
        <v>-0.01873864866918451</v>
      </c>
      <c r="I55">
        <f t="shared" si="5"/>
        <v>1.6139418799346255</v>
      </c>
      <c r="J55">
        <f t="shared" si="6"/>
        <v>0.0001348033717380465</v>
      </c>
      <c r="K55">
        <f t="shared" si="7"/>
        <v>0.025058131588503278</v>
      </c>
      <c r="L55">
        <v>0.026</v>
      </c>
      <c r="M55">
        <f>L55-K55</f>
        <v>0.0009418684114967206</v>
      </c>
    </row>
    <row r="56" spans="2:11" ht="12.75">
      <c r="B56">
        <v>51</v>
      </c>
      <c r="C56">
        <f t="shared" si="0"/>
        <v>0.890117918517108</v>
      </c>
      <c r="E56">
        <f t="shared" si="1"/>
        <v>-0.37514173097922177</v>
      </c>
      <c r="F56">
        <f t="shared" si="2"/>
        <v>1.6337825130788968</v>
      </c>
      <c r="G56">
        <f t="shared" si="3"/>
        <v>0.05272326163498408</v>
      </c>
      <c r="H56">
        <f t="shared" si="4"/>
        <v>-0.008321839917499019</v>
      </c>
      <c r="I56">
        <f t="shared" si="5"/>
        <v>1.5901519533490882</v>
      </c>
      <c r="J56">
        <f t="shared" si="6"/>
        <v>2.7388071968927348E-05</v>
      </c>
      <c r="K56">
        <f t="shared" si="7"/>
        <v>0.026375324853476503</v>
      </c>
    </row>
    <row r="57" spans="2:11" ht="12.75">
      <c r="B57">
        <v>52</v>
      </c>
      <c r="C57">
        <f t="shared" si="0"/>
        <v>0.9075712110370513</v>
      </c>
      <c r="E57">
        <f t="shared" si="1"/>
        <v>-0.380299895511668</v>
      </c>
      <c r="F57">
        <f t="shared" si="2"/>
        <v>1.6116228461629847</v>
      </c>
      <c r="G57">
        <f t="shared" si="3"/>
        <v>0.05568337902859886</v>
      </c>
      <c r="H57">
        <f t="shared" si="4"/>
        <v>0.0023314781768283277</v>
      </c>
      <c r="I57">
        <f t="shared" si="5"/>
        <v>1.5661116255040004</v>
      </c>
      <c r="J57">
        <f t="shared" si="6"/>
        <v>2.216242518816401E-06</v>
      </c>
      <c r="K57">
        <f t="shared" si="7"/>
        <v>0.027842797635558837</v>
      </c>
    </row>
    <row r="58" spans="2:11" ht="12.75">
      <c r="B58">
        <v>53</v>
      </c>
      <c r="C58">
        <f t="shared" si="0"/>
        <v>0.9250245035569946</v>
      </c>
      <c r="E58">
        <f t="shared" si="1"/>
        <v>-0.38564703793764255</v>
      </c>
      <c r="F58">
        <f t="shared" si="2"/>
        <v>1.5892770842417394</v>
      </c>
      <c r="G58">
        <f t="shared" si="3"/>
        <v>0.05888175654682805</v>
      </c>
      <c r="H58">
        <f t="shared" si="4"/>
        <v>0.013224102557285122</v>
      </c>
      <c r="I58">
        <f t="shared" si="5"/>
        <v>1.541834261363488</v>
      </c>
      <c r="J58">
        <f t="shared" si="6"/>
        <v>7.356259370509161E-05</v>
      </c>
      <c r="K58">
        <f t="shared" si="7"/>
        <v>0.02947765957026657</v>
      </c>
    </row>
    <row r="59" spans="2:11" ht="12.75">
      <c r="B59">
        <v>54</v>
      </c>
      <c r="C59">
        <f t="shared" si="0"/>
        <v>0.9424777960769379</v>
      </c>
      <c r="E59">
        <f t="shared" si="1"/>
        <v>-0.3911894679186906</v>
      </c>
      <c r="F59">
        <f t="shared" si="2"/>
        <v>1.566759972503637</v>
      </c>
      <c r="G59">
        <f t="shared" si="3"/>
        <v>0.062340369483750574</v>
      </c>
      <c r="H59">
        <f t="shared" si="4"/>
        <v>0.024358965975302183</v>
      </c>
      <c r="I59">
        <f t="shared" si="5"/>
        <v>1.5173335067981841</v>
      </c>
      <c r="J59">
        <f t="shared" si="6"/>
        <v>0.0002577244378115454</v>
      </c>
      <c r="K59">
        <f t="shared" si="7"/>
        <v>0.03129904696078106</v>
      </c>
    </row>
    <row r="60" spans="2:13" ht="12.75">
      <c r="B60">
        <v>55</v>
      </c>
      <c r="C60">
        <f t="shared" si="0"/>
        <v>0.9599310885968813</v>
      </c>
      <c r="E60">
        <f t="shared" si="1"/>
        <v>-0.3969337018428657</v>
      </c>
      <c r="F60">
        <f t="shared" si="2"/>
        <v>1.544086574544958</v>
      </c>
      <c r="G60">
        <f t="shared" si="3"/>
        <v>0.06608344195102656</v>
      </c>
      <c r="H60">
        <f t="shared" si="4"/>
        <v>0.03573913701047993</v>
      </c>
      <c r="I60">
        <f t="shared" si="5"/>
        <v>1.492623285342137</v>
      </c>
      <c r="J60">
        <f t="shared" si="6"/>
        <v>0.000573307598618895</v>
      </c>
      <c r="K60">
        <f t="shared" si="7"/>
        <v>0.03332837477482273</v>
      </c>
      <c r="L60">
        <v>0.035</v>
      </c>
      <c r="M60">
        <f>L60-K60</f>
        <v>0.0016716252251772756</v>
      </c>
    </row>
    <row r="61" spans="2:11" ht="12.75">
      <c r="B61">
        <v>56</v>
      </c>
      <c r="C61">
        <f t="shared" si="0"/>
        <v>0.9773843811168246</v>
      </c>
      <c r="E61">
        <f t="shared" si="1"/>
        <v>-0.40288646087090874</v>
      </c>
      <c r="F61">
        <f t="shared" si="2"/>
        <v>1.5212722678124022</v>
      </c>
      <c r="G61">
        <f t="shared" si="3"/>
        <v>0.070137688580264</v>
      </c>
      <c r="H61">
        <f t="shared" si="4"/>
        <v>0.04736781916038424</v>
      </c>
      <c r="I61">
        <f t="shared" si="5"/>
        <v>1.4677177939760813</v>
      </c>
      <c r="J61">
        <f t="shared" si="6"/>
        <v>0.0010415536882847152</v>
      </c>
      <c r="K61">
        <f t="shared" si="7"/>
        <v>0.03558962113427436</v>
      </c>
    </row>
    <row r="62" spans="2:11" ht="12.75">
      <c r="B62">
        <v>57</v>
      </c>
      <c r="C62">
        <f t="shared" si="0"/>
        <v>0.9948376736367678</v>
      </c>
      <c r="E62">
        <f t="shared" si="1"/>
        <v>-0.4090546676285941</v>
      </c>
      <c r="F62">
        <f t="shared" si="2"/>
        <v>1.4983327376586484</v>
      </c>
      <c r="G62">
        <f t="shared" si="3"/>
        <v>0.07453258223487272</v>
      </c>
      <c r="H62">
        <f t="shared" si="4"/>
        <v>0.05924834887234953</v>
      </c>
      <c r="I62">
        <f t="shared" si="5"/>
        <v>1.4426314978105186</v>
      </c>
      <c r="J62">
        <f t="shared" si="6"/>
        <v>0.0016867149086574747</v>
      </c>
      <c r="K62">
        <f t="shared" si="7"/>
        <v>0.038109648571765097</v>
      </c>
    </row>
    <row r="63" spans="2:11" ht="12.75">
      <c r="B63">
        <v>58</v>
      </c>
      <c r="C63">
        <f t="shared" si="0"/>
        <v>1.0122909661567112</v>
      </c>
      <c r="E63">
        <f t="shared" si="1"/>
        <v>-0.41544544137276473</v>
      </c>
      <c r="F63">
        <f t="shared" si="2"/>
        <v>1.4752839698391744</v>
      </c>
      <c r="G63">
        <f t="shared" si="3"/>
        <v>0.0793006503113341</v>
      </c>
      <c r="H63">
        <f t="shared" si="4"/>
        <v>0.07138419238128613</v>
      </c>
      <c r="I63">
        <f t="shared" si="5"/>
        <v>1.4173791235336266</v>
      </c>
      <c r="J63">
        <f t="shared" si="6"/>
        <v>0.0025364834749081566</v>
      </c>
      <c r="K63">
        <f t="shared" si="7"/>
        <v>0.04091856689312113</v>
      </c>
    </row>
    <row r="64" spans="2:11" ht="12.75">
      <c r="B64">
        <v>59</v>
      </c>
      <c r="C64">
        <f t="shared" si="0"/>
        <v>1.0297442586766543</v>
      </c>
      <c r="E64">
        <f t="shared" si="1"/>
        <v>-0.4220660914487634</v>
      </c>
      <c r="F64">
        <f t="shared" si="2"/>
        <v>1.4521422412688723</v>
      </c>
      <c r="G64">
        <f t="shared" si="3"/>
        <v>0.08447780239959644</v>
      </c>
      <c r="H64">
        <f t="shared" si="4"/>
        <v>0.08377894120975671</v>
      </c>
      <c r="I64">
        <f t="shared" si="5"/>
        <v>1.3919756514812949</v>
      </c>
      <c r="J64">
        <f t="shared" si="6"/>
        <v>0.003622483847958405</v>
      </c>
      <c r="K64">
        <f t="shared" si="7"/>
        <v>0.044050143123777426</v>
      </c>
    </row>
    <row r="65" spans="2:13" ht="12.75">
      <c r="B65">
        <v>60</v>
      </c>
      <c r="C65">
        <f t="shared" si="0"/>
        <v>1.0471975511965976</v>
      </c>
      <c r="E65">
        <f t="shared" si="1"/>
        <v>-0.42892410884851095</v>
      </c>
      <c r="F65">
        <f t="shared" si="2"/>
        <v>1.4289241088485112</v>
      </c>
      <c r="G65">
        <f t="shared" si="3"/>
        <v>0.09010369225938988</v>
      </c>
      <c r="H65">
        <f t="shared" si="4"/>
        <v>0.09643630617992982</v>
      </c>
      <c r="I65">
        <f t="shared" si="5"/>
        <v>1.36643630617993</v>
      </c>
      <c r="J65">
        <f t="shared" si="6"/>
        <v>0.0049808372227713674</v>
      </c>
      <c r="K65">
        <f t="shared" si="7"/>
        <v>0.04754226474108063</v>
      </c>
      <c r="L65">
        <v>0.052</v>
      </c>
      <c r="M65">
        <f>L65-K65</f>
        <v>0.0044577352589193694</v>
      </c>
    </row>
    <row r="66" spans="2:11" ht="12.75">
      <c r="B66">
        <v>61</v>
      </c>
      <c r="C66">
        <f t="shared" si="0"/>
        <v>1.064650843716541</v>
      </c>
      <c r="E66">
        <f t="shared" si="1"/>
        <v>-0.4360271556718479</v>
      </c>
      <c r="F66">
        <f t="shared" si="2"/>
        <v>1.405646396164522</v>
      </c>
      <c r="G66">
        <f t="shared" si="3"/>
        <v>0.09622211724867859</v>
      </c>
      <c r="H66">
        <f t="shared" si="4"/>
        <v>0.10936010978178579</v>
      </c>
      <c r="I66">
        <f t="shared" si="5"/>
        <v>1.340776545207482</v>
      </c>
      <c r="J66">
        <f t="shared" si="6"/>
        <v>0.0066528091806091335</v>
      </c>
      <c r="K66">
        <f t="shared" si="7"/>
        <v>0.05143746321464386</v>
      </c>
    </row>
    <row r="67" spans="2:11" ht="12.75">
      <c r="B67">
        <v>62</v>
      </c>
      <c r="C67">
        <f t="shared" si="0"/>
        <v>1.0821041362364843</v>
      </c>
      <c r="E67">
        <f t="shared" si="1"/>
        <v>-0.4433830522896024</v>
      </c>
      <c r="F67">
        <f t="shared" si="2"/>
        <v>1.3823261778613842</v>
      </c>
      <c r="G67">
        <f t="shared" si="3"/>
        <v>0.1028814585061583</v>
      </c>
      <c r="H67">
        <f t="shared" si="4"/>
        <v>0.12255427673868491</v>
      </c>
      <c r="I67">
        <f t="shared" si="5"/>
        <v>1.3150120462148478</v>
      </c>
      <c r="J67">
        <f t="shared" si="6"/>
        <v>0.008685553108438581</v>
      </c>
      <c r="K67">
        <f t="shared" si="7"/>
        <v>0.05578350580729844</v>
      </c>
    </row>
    <row r="68" spans="2:11" ht="12.75">
      <c r="B68">
        <v>63</v>
      </c>
      <c r="C68">
        <f t="shared" si="0"/>
        <v>1.0995574287564276</v>
      </c>
      <c r="E68">
        <f t="shared" si="1"/>
        <v>-0.4509997620057185</v>
      </c>
      <c r="F68">
        <f t="shared" si="2"/>
        <v>1.3589807614848122</v>
      </c>
      <c r="G68">
        <f t="shared" si="3"/>
        <v>0.1101351653341802</v>
      </c>
      <c r="H68">
        <f t="shared" si="4"/>
        <v>0.13602282261051202</v>
      </c>
      <c r="I68">
        <f t="shared" si="5"/>
        <v>1.2891586919489608</v>
      </c>
      <c r="J68">
        <f t="shared" si="6"/>
        <v>0.011132963957531206</v>
      </c>
      <c r="K68">
        <f t="shared" si="7"/>
        <v>0.060634064645855704</v>
      </c>
    </row>
    <row r="69" spans="2:11" ht="12.75">
      <c r="B69">
        <v>64</v>
      </c>
      <c r="C69">
        <f t="shared" si="0"/>
        <v>1.117010721276371</v>
      </c>
      <c r="E69">
        <f t="shared" si="1"/>
        <v>-0.4588853730184807</v>
      </c>
      <c r="F69">
        <f t="shared" si="2"/>
        <v>1.3356276665966356</v>
      </c>
      <c r="G69">
        <f t="shared" si="3"/>
        <v>0.11804228734291175</v>
      </c>
      <c r="H69">
        <f t="shared" si="4"/>
        <v>0.14976984027673634</v>
      </c>
      <c r="I69">
        <f t="shared" si="5"/>
        <v>1.263232553120993</v>
      </c>
      <c r="J69">
        <f t="shared" si="6"/>
        <v>0.014056659203182427</v>
      </c>
      <c r="K69">
        <f t="shared" si="7"/>
        <v>0.06604947327304708</v>
      </c>
    </row>
    <row r="70" spans="2:13" ht="12.75">
      <c r="B70">
        <v>65</v>
      </c>
      <c r="C70">
        <f aca="true" t="shared" si="8" ref="C70:C95">B70/180*PI()</f>
        <v>1.1344640137963142</v>
      </c>
      <c r="E70">
        <f aca="true" t="shared" si="9" ref="E70:E95">$B$1*COS(C70)-$B$2*(1-($B$1/$B$2*SIN(C70))^2)^0.5</f>
        <v>-0.46704807748807603</v>
      </c>
      <c r="F70">
        <f aca="true" t="shared" si="10" ref="F70:F95">$B$1*COS(C70)+$B$2*(1-($B$1/$B$2*SIN(C70))^2)^0.5</f>
        <v>1.3122846009694749</v>
      </c>
      <c r="G70">
        <f aca="true" t="shared" si="11" ref="G70:G95">(E70/F70)^2</f>
        <v>0.1266680579904772</v>
      </c>
      <c r="H70">
        <f aca="true" t="shared" si="12" ref="H70:H95">$B$1*(1-($B$1/$B$2*SIN(C70))^2)^0.5-$B$2*COS(C70)</f>
        <v>0.16379948414740264</v>
      </c>
      <c r="I70">
        <f aca="true" t="shared" si="13" ref="I70:I95">$B$1*(1-($B$1/$B$2*SIN(C70))^2)^0.5+$B$2*COS(C70)</f>
        <v>1.2372498689687792</v>
      </c>
      <c r="J70">
        <f aca="true" t="shared" si="14" ref="J70:J95">(H70/I70)^2</f>
        <v>0.01752710653467115</v>
      </c>
      <c r="K70">
        <f aca="true" t="shared" si="15" ref="K70:K95">(G70+J70)/2</f>
        <v>0.07209758226257418</v>
      </c>
      <c r="L70">
        <v>0.08</v>
      </c>
      <c r="M70">
        <f>L70-K70</f>
        <v>0.007902417737425824</v>
      </c>
    </row>
    <row r="71" spans="2:11" ht="12.75">
      <c r="B71">
        <v>66</v>
      </c>
      <c r="C71">
        <f t="shared" si="8"/>
        <v>1.1519173063162573</v>
      </c>
      <c r="E71">
        <f t="shared" si="9"/>
        <v>-0.47549614753026814</v>
      </c>
      <c r="F71">
        <f t="shared" si="10"/>
        <v>1.288969433681869</v>
      </c>
      <c r="G71">
        <f t="shared" si="11"/>
        <v>0.13608453317524222</v>
      </c>
      <c r="H71">
        <f t="shared" si="12"/>
        <v>0.17811595195992913</v>
      </c>
      <c r="I71">
        <f t="shared" si="13"/>
        <v>1.2112270253724622</v>
      </c>
      <c r="J71">
        <f t="shared" si="14"/>
        <v>0.021624920916485265</v>
      </c>
      <c r="K71">
        <f t="shared" si="15"/>
        <v>0.07885472704586374</v>
      </c>
    </row>
    <row r="72" spans="2:11" ht="12.75">
      <c r="B72">
        <v>67</v>
      </c>
      <c r="C72">
        <f t="shared" si="8"/>
        <v>1.1693705988362009</v>
      </c>
      <c r="E72">
        <f t="shared" si="9"/>
        <v>-0.48423790797458977</v>
      </c>
      <c r="F72">
        <f t="shared" si="10"/>
        <v>1.2657001649531372</v>
      </c>
      <c r="G72">
        <f t="shared" si="11"/>
        <v>0.1463712884916876</v>
      </c>
      <c r="H72">
        <f t="shared" si="12"/>
        <v>0.19272346403426288</v>
      </c>
      <c r="I72">
        <f t="shared" si="13"/>
        <v>1.1851805303970182</v>
      </c>
      <c r="J72">
        <f t="shared" si="14"/>
        <v>0.026442357299455273</v>
      </c>
      <c r="K72">
        <f t="shared" si="15"/>
        <v>0.08640682289557143</v>
      </c>
    </row>
    <row r="73" spans="2:11" ht="12.75">
      <c r="B73">
        <v>68</v>
      </c>
      <c r="C73">
        <f t="shared" si="8"/>
        <v>1.186823891356144</v>
      </c>
      <c r="E73">
        <f t="shared" si="9"/>
        <v>-0.49328170575090735</v>
      </c>
      <c r="F73">
        <f t="shared" si="10"/>
        <v>1.2424948925827317</v>
      </c>
      <c r="G73">
        <f t="shared" si="11"/>
        <v>0.15761617863525337</v>
      </c>
      <c r="H73">
        <f t="shared" si="12"/>
        <v>0.20762623987897222</v>
      </c>
      <c r="I73">
        <f t="shared" si="13"/>
        <v>1.159126987155389</v>
      </c>
      <c r="J73">
        <f t="shared" si="14"/>
        <v>0.032085029521506325</v>
      </c>
      <c r="K73">
        <f t="shared" si="15"/>
        <v>0.09485060407837985</v>
      </c>
    </row>
    <row r="74" spans="2:11" ht="12.75">
      <c r="B74">
        <v>69</v>
      </c>
      <c r="C74">
        <f t="shared" si="8"/>
        <v>1.2042771838760875</v>
      </c>
      <c r="E74">
        <f t="shared" si="9"/>
        <v>-0.5026358758011981</v>
      </c>
      <c r="F74">
        <f t="shared" si="10"/>
        <v>1.2193717748917985</v>
      </c>
      <c r="G74">
        <f t="shared" si="11"/>
        <v>0.16991616221761213</v>
      </c>
      <c r="H74">
        <f t="shared" si="12"/>
        <v>0.22282847206683742</v>
      </c>
      <c r="I74">
        <f t="shared" si="13"/>
        <v>1.1330830639118998</v>
      </c>
      <c r="J74">
        <f t="shared" si="14"/>
        <v>0.03867389094073752</v>
      </c>
      <c r="K74">
        <f t="shared" si="15"/>
        <v>0.10429502657917483</v>
      </c>
    </row>
    <row r="75" spans="2:11" ht="12.75">
      <c r="B75">
        <v>70</v>
      </c>
      <c r="C75">
        <f t="shared" si="8"/>
        <v>1.2217304763960306</v>
      </c>
      <c r="E75">
        <f t="shared" si="9"/>
        <v>-0.5123087034543701</v>
      </c>
      <c r="F75">
        <f t="shared" si="10"/>
        <v>1.1963489901057078</v>
      </c>
      <c r="G75">
        <f t="shared" si="11"/>
        <v>0.18337819491435722</v>
      </c>
      <c r="H75">
        <f t="shared" si="12"/>
        <v>0.23833429733076195</v>
      </c>
      <c r="I75">
        <f t="shared" si="13"/>
        <v>1.1070654613779607</v>
      </c>
      <c r="J75">
        <f t="shared" si="14"/>
        <v>0.04634751823260492</v>
      </c>
      <c r="K75">
        <f t="shared" si="15"/>
        <v>0.11486285657348107</v>
      </c>
    </row>
    <row r="76" spans="2:11" ht="12.75">
      <c r="B76">
        <v>71</v>
      </c>
      <c r="C76">
        <f t="shared" si="8"/>
        <v>1.239183768915974</v>
      </c>
      <c r="E76">
        <f t="shared" si="9"/>
        <v>-0.522308383251394</v>
      </c>
      <c r="F76">
        <f t="shared" si="10"/>
        <v>1.1734446921657073</v>
      </c>
      <c r="G76">
        <f t="shared" si="11"/>
        <v>0.19812019339383782</v>
      </c>
      <c r="H76">
        <f t="shared" si="12"/>
        <v>0.25414776486976576</v>
      </c>
      <c r="I76">
        <f t="shared" si="13"/>
        <v>1.081090877190944</v>
      </c>
      <c r="J76">
        <f t="shared" si="14"/>
        <v>0.055264746734318</v>
      </c>
      <c r="K76">
        <f t="shared" si="15"/>
        <v>0.1266924700640779</v>
      </c>
    </row>
    <row r="77" spans="2:11" ht="12.75">
      <c r="B77">
        <v>72</v>
      </c>
      <c r="C77">
        <f t="shared" si="8"/>
        <v>1.2566370614359172</v>
      </c>
      <c r="E77">
        <f t="shared" si="9"/>
        <v>-0.5326429742659087</v>
      </c>
      <c r="F77">
        <f t="shared" si="10"/>
        <v>1.1506769630158036</v>
      </c>
      <c r="G77">
        <f t="shared" si="11"/>
        <v>0.21427207185039351</v>
      </c>
      <c r="H77">
        <f t="shared" si="12"/>
        <v>0.2702728019003963</v>
      </c>
      <c r="I77">
        <f t="shared" si="13"/>
        <v>1.0551759676127628</v>
      </c>
      <c r="J77">
        <f t="shared" si="14"/>
        <v>0.06560771394924732</v>
      </c>
      <c r="K77">
        <f t="shared" si="15"/>
        <v>0.13993989289982042</v>
      </c>
    </row>
    <row r="78" spans="2:11" ht="12.75">
      <c r="B78">
        <v>73</v>
      </c>
      <c r="C78">
        <f t="shared" si="8"/>
        <v>1.2740903539558606</v>
      </c>
      <c r="E78">
        <f t="shared" si="9"/>
        <v>-0.5433203520317111</v>
      </c>
      <c r="F78">
        <f t="shared" si="10"/>
        <v>1.1280637614771847</v>
      </c>
      <c r="G78">
        <f t="shared" si="11"/>
        <v>0.23197685216994884</v>
      </c>
      <c r="H78">
        <f t="shared" si="12"/>
        <v>0.28671317654105966</v>
      </c>
      <c r="I78">
        <f t="shared" si="13"/>
        <v>1.029337306536811</v>
      </c>
      <c r="J78">
        <f t="shared" si="14"/>
        <v>0.0775853775984241</v>
      </c>
      <c r="K78">
        <f t="shared" si="15"/>
        <v>0.15478111488418647</v>
      </c>
    </row>
    <row r="79" spans="2:11" ht="12.75">
      <c r="B79">
        <v>74</v>
      </c>
      <c r="C79">
        <f t="shared" si="8"/>
        <v>1.2915436464758039</v>
      </c>
      <c r="E79">
        <f t="shared" si="9"/>
        <v>-0.5543481572624684</v>
      </c>
      <c r="F79">
        <f t="shared" si="10"/>
        <v>1.1056228688964667</v>
      </c>
      <c r="G79">
        <f t="shared" si="11"/>
        <v>0.2513918477746914</v>
      </c>
      <c r="H79">
        <f t="shared" si="12"/>
        <v>0.303472458174984</v>
      </c>
      <c r="I79">
        <f t="shared" si="13"/>
        <v>1.0035913419501619</v>
      </c>
      <c r="J79">
        <f t="shared" si="14"/>
        <v>0.09143758625415552</v>
      </c>
      <c r="K79">
        <f t="shared" si="15"/>
        <v>0.17141471701442346</v>
      </c>
    </row>
    <row r="80" spans="2:11" ht="12.75">
      <c r="B80">
        <v>75</v>
      </c>
      <c r="C80">
        <f t="shared" si="8"/>
        <v>1.3089969389957472</v>
      </c>
      <c r="E80">
        <f t="shared" si="9"/>
        <v>-0.5657337416296454</v>
      </c>
      <c r="F80">
        <f t="shared" si="10"/>
        <v>1.083371831834687</v>
      </c>
      <c r="G80">
        <f t="shared" si="11"/>
        <v>0.27268992001311904</v>
      </c>
      <c r="H80">
        <f t="shared" si="12"/>
        <v>0.3205539755010318</v>
      </c>
      <c r="I80">
        <f t="shared" si="13"/>
        <v>0.9779543500614345</v>
      </c>
      <c r="J80">
        <f t="shared" si="14"/>
        <v>0.10743979452074302</v>
      </c>
      <c r="K80">
        <f t="shared" si="15"/>
        <v>0.19006485726693104</v>
      </c>
    </row>
    <row r="81" spans="2:11" ht="12.75">
      <c r="B81">
        <v>76</v>
      </c>
      <c r="C81">
        <f t="shared" si="8"/>
        <v>1.3264502315156905</v>
      </c>
      <c r="E81">
        <f t="shared" si="9"/>
        <v>-0.5774841109505264</v>
      </c>
      <c r="F81">
        <f t="shared" si="10"/>
        <v>1.0613279021498618</v>
      </c>
      <c r="G81">
        <f t="shared" si="11"/>
        <v>0.2960608045727417</v>
      </c>
      <c r="H81">
        <f t="shared" si="12"/>
        <v>0.3379607725492048</v>
      </c>
      <c r="I81">
        <f t="shared" si="13"/>
        <v>0.9524423873723606</v>
      </c>
      <c r="J81">
        <f t="shared" si="14"/>
        <v>0.12590853144774536</v>
      </c>
      <c r="K81">
        <f t="shared" si="15"/>
        <v>0.21098466801024351</v>
      </c>
    </row>
    <row r="82" spans="2:11" ht="12.75">
      <c r="B82">
        <v>77</v>
      </c>
      <c r="C82">
        <f t="shared" si="8"/>
        <v>1.3439035240356336</v>
      </c>
      <c r="E82">
        <f t="shared" si="9"/>
        <v>-0.5896058662273227</v>
      </c>
      <c r="F82">
        <f t="shared" si="10"/>
        <v>1.039507974915053</v>
      </c>
      <c r="G82">
        <f t="shared" si="11"/>
        <v>0.32171250379113164</v>
      </c>
      <c r="H82">
        <f t="shared" si="12"/>
        <v>0.3556955630078486</v>
      </c>
      <c r="I82">
        <f t="shared" si="13"/>
        <v>0.927071241041266</v>
      </c>
      <c r="J82">
        <f t="shared" si="14"/>
        <v>0.14720775100747946</v>
      </c>
      <c r="K82">
        <f t="shared" si="15"/>
        <v>0.23446012739930555</v>
      </c>
    </row>
    <row r="83" spans="2:11" ht="12.75">
      <c r="B83">
        <v>78</v>
      </c>
      <c r="C83">
        <f t="shared" si="8"/>
        <v>1.3613568165555772</v>
      </c>
      <c r="E83">
        <f t="shared" si="9"/>
        <v>-0.6021051430682407</v>
      </c>
      <c r="F83">
        <f t="shared" si="10"/>
        <v>1.0179285247037593</v>
      </c>
      <c r="G83">
        <f t="shared" si="11"/>
        <v>0.3498727389295475</v>
      </c>
      <c r="H83">
        <f t="shared" si="12"/>
        <v>0.3737606832803434</v>
      </c>
      <c r="I83">
        <f t="shared" si="13"/>
        <v>0.9018563779574519</v>
      </c>
      <c r="J83">
        <f t="shared" si="14"/>
        <v>0.17175621783708775</v>
      </c>
      <c r="K83">
        <f t="shared" si="15"/>
        <v>0.2608144783833176</v>
      </c>
    </row>
    <row r="84" spans="2:11" ht="12.75">
      <c r="B84">
        <v>79</v>
      </c>
      <c r="C84">
        <f t="shared" si="8"/>
        <v>1.3788101090755203</v>
      </c>
      <c r="E84">
        <f t="shared" si="9"/>
        <v>-0.6149875501091046</v>
      </c>
      <c r="F84">
        <f t="shared" si="10"/>
        <v>0.9966055408621944</v>
      </c>
      <c r="G84">
        <f t="shared" si="11"/>
        <v>0.38079045446270476</v>
      </c>
      <c r="H84">
        <f t="shared" si="12"/>
        <v>0.3921580447581261</v>
      </c>
      <c r="I84">
        <f t="shared" si="13"/>
        <v>0.8768128930145502</v>
      </c>
      <c r="J84">
        <f t="shared" si="14"/>
        <v>0.20003611103867883</v>
      </c>
      <c r="K84">
        <f t="shared" si="15"/>
        <v>0.2904132827506918</v>
      </c>
    </row>
    <row r="85" spans="2:11" ht="12.75">
      <c r="B85">
        <v>80</v>
      </c>
      <c r="C85">
        <f t="shared" si="8"/>
        <v>1.3962634015954636</v>
      </c>
      <c r="E85">
        <f t="shared" si="9"/>
        <v>-0.6282581071363788</v>
      </c>
      <c r="F85">
        <f t="shared" si="10"/>
        <v>0.9755544624702396</v>
      </c>
      <c r="G85">
        <f t="shared" si="11"/>
        <v>0.4147373642484217</v>
      </c>
      <c r="H85">
        <f t="shared" si="12"/>
        <v>0.41088908586166695</v>
      </c>
      <c r="I85">
        <f t="shared" si="13"/>
        <v>0.8519554571356702</v>
      </c>
      <c r="J85">
        <f t="shared" si="14"/>
        <v>0.232603064914177</v>
      </c>
      <c r="K85">
        <f t="shared" si="15"/>
        <v>0.32367021458129935</v>
      </c>
    </row>
    <row r="86" spans="2:11" ht="12.75">
      <c r="B86">
        <v>81</v>
      </c>
      <c r="C86">
        <f t="shared" si="8"/>
        <v>1.413716694115407</v>
      </c>
      <c r="E86">
        <f t="shared" si="9"/>
        <v>-0.6419211836855883</v>
      </c>
      <c r="F86">
        <f t="shared" si="10"/>
        <v>0.9547901137660502</v>
      </c>
      <c r="G86">
        <f t="shared" si="11"/>
        <v>0.45200952710180364</v>
      </c>
      <c r="H86">
        <f t="shared" si="12"/>
        <v>0.42995472445860683</v>
      </c>
      <c r="I86">
        <f t="shared" si="13"/>
        <v>0.8272982656607935</v>
      </c>
      <c r="J86">
        <f t="shared" si="14"/>
        <v>0.2700979096879883</v>
      </c>
      <c r="K86">
        <f t="shared" si="15"/>
        <v>0.361053718394896</v>
      </c>
    </row>
    <row r="87" spans="2:11" ht="12.75">
      <c r="B87">
        <v>82</v>
      </c>
      <c r="C87">
        <f t="shared" si="8"/>
        <v>1.4311699866353502</v>
      </c>
      <c r="E87">
        <f t="shared" si="9"/>
        <v>-0.6559804389495802</v>
      </c>
      <c r="F87">
        <f t="shared" si="10"/>
        <v>0.9343266408697113</v>
      </c>
      <c r="G87">
        <f t="shared" si="11"/>
        <v>0.49292893685118844</v>
      </c>
      <c r="H87">
        <f t="shared" si="12"/>
        <v>0.44935531131587103</v>
      </c>
      <c r="I87">
        <f t="shared" si="13"/>
        <v>0.8028549877544373</v>
      </c>
      <c r="J87">
        <f t="shared" si="14"/>
        <v>0.31326042958039263</v>
      </c>
      <c r="K87">
        <f t="shared" si="15"/>
        <v>0.40309468321579056</v>
      </c>
    </row>
    <row r="88" spans="2:11" ht="12.75">
      <c r="B88">
        <v>83</v>
      </c>
      <c r="C88">
        <f t="shared" si="8"/>
        <v>1.4486232791552935</v>
      </c>
      <c r="E88">
        <f t="shared" si="9"/>
        <v>-0.6704387638750962</v>
      </c>
      <c r="F88">
        <f t="shared" si="10"/>
        <v>0.914177450685391</v>
      </c>
      <c r="G88">
        <f t="shared" si="11"/>
        <v>0.5378451094484723</v>
      </c>
      <c r="H88">
        <f t="shared" si="12"/>
        <v>0.4690905852772293</v>
      </c>
      <c r="I88">
        <f t="shared" si="13"/>
        <v>0.7786387175263039</v>
      </c>
      <c r="J88">
        <f t="shared" si="14"/>
        <v>0.36294552264312696</v>
      </c>
      <c r="K88">
        <f t="shared" si="15"/>
        <v>0.45039531604579963</v>
      </c>
    </row>
    <row r="89" spans="2:11" ht="12.75">
      <c r="B89">
        <v>84</v>
      </c>
      <c r="C89">
        <f t="shared" si="8"/>
        <v>1.4660765716752369</v>
      </c>
      <c r="E89">
        <f t="shared" si="9"/>
        <v>-0.6852982263504536</v>
      </c>
      <c r="F89">
        <f t="shared" si="10"/>
        <v>0.8943551528857604</v>
      </c>
      <c r="G89">
        <f t="shared" si="11"/>
        <v>0.5871366472061645</v>
      </c>
      <c r="H89">
        <f t="shared" si="12"/>
        <v>0.48915963087693604</v>
      </c>
      <c r="I89">
        <f t="shared" si="13"/>
        <v>0.7546619275767757</v>
      </c>
      <c r="J89">
        <f t="shared" si="14"/>
        <v>0.4201422298987211</v>
      </c>
      <c r="K89">
        <f t="shared" si="15"/>
        <v>0.5036394385524428</v>
      </c>
    </row>
    <row r="90" spans="2:11" ht="12.75">
      <c r="B90">
        <v>85</v>
      </c>
      <c r="C90">
        <f t="shared" si="8"/>
        <v>1.48352986419518</v>
      </c>
      <c r="E90">
        <f t="shared" si="9"/>
        <v>-0.7005600203889543</v>
      </c>
      <c r="F90">
        <f t="shared" si="10"/>
        <v>0.874871505884271</v>
      </c>
      <c r="G90">
        <f t="shared" si="11"/>
        <v>0.6412127578076949</v>
      </c>
      <c r="H90">
        <f t="shared" si="12"/>
        <v>0.5095608391015074</v>
      </c>
      <c r="I90">
        <f t="shared" si="13"/>
        <v>0.7309364256805597</v>
      </c>
      <c r="J90">
        <f t="shared" si="14"/>
        <v>0.485996204845005</v>
      </c>
      <c r="K90">
        <f t="shared" si="15"/>
        <v>0.56360448132635</v>
      </c>
    </row>
    <row r="91" spans="2:11" ht="12.75">
      <c r="B91">
        <v>86</v>
      </c>
      <c r="C91">
        <f t="shared" si="8"/>
        <v>1.5009831567151235</v>
      </c>
      <c r="E91">
        <f t="shared" si="9"/>
        <v>-0.7162244201898273</v>
      </c>
      <c r="F91">
        <f t="shared" si="10"/>
        <v>0.8557373676780777</v>
      </c>
      <c r="G91">
        <f t="shared" si="11"/>
        <v>0.7005147034629976</v>
      </c>
      <c r="H91">
        <f t="shared" si="12"/>
        <v>0.5302918719937425</v>
      </c>
      <c r="I91">
        <f t="shared" si="13"/>
        <v>0.7074733153038205</v>
      </c>
      <c r="J91">
        <f t="shared" si="14"/>
        <v>0.561836323876249</v>
      </c>
      <c r="K91">
        <f t="shared" si="15"/>
        <v>0.6311755136696233</v>
      </c>
    </row>
    <row r="92" spans="2:11" ht="12.75">
      <c r="B92">
        <v>87</v>
      </c>
      <c r="C92">
        <f t="shared" si="8"/>
        <v>1.5184364492350666</v>
      </c>
      <c r="E92">
        <f t="shared" si="9"/>
        <v>-0.7322907399099868</v>
      </c>
      <c r="F92">
        <f t="shared" si="10"/>
        <v>0.8369626523958748</v>
      </c>
      <c r="G92">
        <f t="shared" si="11"/>
        <v>0.7655171535392519</v>
      </c>
      <c r="H92">
        <f t="shared" si="12"/>
        <v>0.5513496317548712</v>
      </c>
      <c r="I92">
        <f t="shared" si="13"/>
        <v>0.6842829606119489</v>
      </c>
      <c r="J92">
        <f t="shared" si="14"/>
        <v>0.6492063008988957</v>
      </c>
      <c r="K92">
        <f t="shared" si="15"/>
        <v>0.7073617272190738</v>
      </c>
    </row>
    <row r="93" spans="2:11" ht="12.75">
      <c r="B93">
        <v>88</v>
      </c>
      <c r="C93">
        <f t="shared" si="8"/>
        <v>1.53588974175501</v>
      </c>
      <c r="E93">
        <f t="shared" si="9"/>
        <v>-0.748757299905611</v>
      </c>
      <c r="F93">
        <f t="shared" si="10"/>
        <v>0.8185562933106131</v>
      </c>
      <c r="G93">
        <f t="shared" si="11"/>
        <v>0.836729412268789</v>
      </c>
      <c r="H93">
        <f t="shared" si="12"/>
        <v>0.5727302349422426</v>
      </c>
      <c r="I93">
        <f t="shared" si="13"/>
        <v>0.6613749565665953</v>
      </c>
      <c r="J93">
        <f t="shared" si="14"/>
        <v>0.7499023748976621</v>
      </c>
      <c r="K93">
        <f t="shared" si="15"/>
        <v>0.7933158935832256</v>
      </c>
    </row>
    <row r="94" spans="2:11" ht="12.75">
      <c r="B94">
        <v>89</v>
      </c>
      <c r="C94">
        <f t="shared" si="8"/>
        <v>1.5533430342749532</v>
      </c>
      <c r="E94">
        <f t="shared" si="9"/>
        <v>-0.7656214001036147</v>
      </c>
      <c r="F94">
        <f t="shared" si="10"/>
        <v>0.8005262129781819</v>
      </c>
      <c r="G94">
        <f t="shared" si="11"/>
        <v>0.9146964918014643</v>
      </c>
      <c r="H94">
        <f t="shared" si="12"/>
        <v>0.59442899228205</v>
      </c>
      <c r="I94">
        <f t="shared" si="13"/>
        <v>0.6387581046327504</v>
      </c>
      <c r="J94">
        <f t="shared" si="14"/>
        <v>0.8660183999694379</v>
      </c>
      <c r="K94">
        <f t="shared" si="15"/>
        <v>0.8903574458854511</v>
      </c>
    </row>
    <row r="95" spans="2:11" ht="12.75">
      <c r="B95">
        <v>90</v>
      </c>
      <c r="C95">
        <f t="shared" si="8"/>
        <v>1.5707963267948966</v>
      </c>
      <c r="E95">
        <f t="shared" si="9"/>
        <v>-0.7828793010419933</v>
      </c>
      <c r="F95">
        <f t="shared" si="10"/>
        <v>0.7828793010419935</v>
      </c>
      <c r="G95">
        <f t="shared" si="11"/>
        <v>0.9999999999999993</v>
      </c>
      <c r="H95">
        <f t="shared" si="12"/>
        <v>0.6164403945212545</v>
      </c>
      <c r="I95">
        <f t="shared" si="13"/>
        <v>0.6164403945212548</v>
      </c>
      <c r="J95">
        <f t="shared" si="14"/>
        <v>0.9999999999999993</v>
      </c>
      <c r="K95">
        <f t="shared" si="15"/>
        <v>0.9999999999999993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B1">
      <selection activeCell="L12" sqref="L12"/>
    </sheetView>
  </sheetViews>
  <sheetFormatPr defaultColWidth="11.421875" defaultRowHeight="12.75"/>
  <sheetData>
    <row r="1" spans="1:11" ht="12.75">
      <c r="A1" t="s">
        <v>4</v>
      </c>
      <c r="B1">
        <v>1</v>
      </c>
      <c r="E1" t="s">
        <v>2</v>
      </c>
      <c r="H1" t="s">
        <v>3</v>
      </c>
      <c r="K1" t="s">
        <v>10</v>
      </c>
    </row>
    <row r="2" spans="1:13" ht="12.75">
      <c r="A2" t="s">
        <v>5</v>
      </c>
      <c r="B2">
        <v>1.33</v>
      </c>
      <c r="M2">
        <f>SUM(M25:M70)</f>
        <v>0</v>
      </c>
    </row>
    <row r="5" spans="2:11" ht="12.75">
      <c r="B5">
        <v>0</v>
      </c>
      <c r="C5">
        <f>B5/180*PI()</f>
        <v>0</v>
      </c>
      <c r="E5">
        <f>$B$1*COS(C5)-$B$2*(1-($B$1/$B$2*SIN(C5))^2)^0.5</f>
        <v>-0.33000000000000007</v>
      </c>
      <c r="F5">
        <f>$B$1*COS(C5)+$B$2*(1-($B$1/$B$2*SIN(C5))^2)^0.5</f>
        <v>2.33</v>
      </c>
      <c r="G5">
        <f>(E5/F5)^2</f>
        <v>0.020059312199524774</v>
      </c>
      <c r="H5">
        <f>$B$1*(1-($B$1/$B$2*SIN(C5))^2)^0.5-$B$2*COS(C5)</f>
        <v>-0.33000000000000007</v>
      </c>
      <c r="I5">
        <f>$B$1*(1-($B$1/$B$2*SIN(C5))^2)^0.5+$B$2*COS(C5)</f>
        <v>2.33</v>
      </c>
      <c r="J5">
        <f>(H5/I5)^2</f>
        <v>0.020059312199524774</v>
      </c>
      <c r="K5">
        <f>(G5+J5)/2</f>
        <v>0.020059312199524774</v>
      </c>
    </row>
    <row r="6" spans="2:11" ht="12.75">
      <c r="B6">
        <v>1</v>
      </c>
      <c r="C6">
        <f aca="true" t="shared" si="0" ref="C6:C69">B6/180*PI()</f>
        <v>0.017453292519943295</v>
      </c>
      <c r="E6">
        <f aca="true" t="shared" si="1" ref="E6:E69">$B$1*COS(C6)-$B$2*(1-($B$1/$B$2*SIN(C6))^2)^0.5</f>
        <v>-0.3300377937145671</v>
      </c>
      <c r="F6">
        <f aca="true" t="shared" si="2" ref="F6:F69">$B$1*COS(C6)+$B$2*(1-($B$1/$B$2*SIN(C6))^2)^0.5</f>
        <v>2.32973318402735</v>
      </c>
      <c r="G6">
        <f aca="true" t="shared" si="3" ref="G6:G69">(E6/F6)^2</f>
        <v>0.020068503062143726</v>
      </c>
      <c r="H6">
        <f aca="true" t="shared" si="4" ref="H6:H69">$B$1*(1-($B$1/$B$2*SIN(C6))^2)^0.5-$B$2*COS(C6)</f>
        <v>-0.32988353315126473</v>
      </c>
      <c r="I6">
        <f aca="true" t="shared" si="5" ref="I6:I69">$B$1*(1-($B$1/$B$2*SIN(C6))^2)^0.5+$B$2*COS(C6)</f>
        <v>2.329711335964736</v>
      </c>
      <c r="J6">
        <f aca="true" t="shared" si="6" ref="J6:J69">(H6/I6)^2</f>
        <v>0.020050123355815786</v>
      </c>
      <c r="K6">
        <f aca="true" t="shared" si="7" ref="K6:K69">(G6+J6)/2</f>
        <v>0.020059313208979756</v>
      </c>
    </row>
    <row r="7" spans="2:11" ht="12.75">
      <c r="B7">
        <v>2</v>
      </c>
      <c r="C7">
        <f t="shared" si="0"/>
        <v>0.03490658503988659</v>
      </c>
      <c r="E7">
        <f t="shared" si="1"/>
        <v>-0.33015120884510074</v>
      </c>
      <c r="F7">
        <f t="shared" si="2"/>
        <v>2.3289328628832924</v>
      </c>
      <c r="G7">
        <f t="shared" si="3"/>
        <v>0.020096102875745155</v>
      </c>
      <c r="H7">
        <f t="shared" si="4"/>
        <v>-0.32953413387209185</v>
      </c>
      <c r="I7">
        <f t="shared" si="5"/>
        <v>2.328845465998703</v>
      </c>
      <c r="J7">
        <f t="shared" si="6"/>
        <v>0.020022553852407525</v>
      </c>
      <c r="K7">
        <f t="shared" si="7"/>
        <v>0.02005932836407634</v>
      </c>
    </row>
    <row r="8" spans="2:11" ht="12.75">
      <c r="B8">
        <v>3</v>
      </c>
      <c r="C8">
        <f t="shared" si="0"/>
        <v>0.05235987755982988</v>
      </c>
      <c r="E8">
        <f t="shared" si="1"/>
        <v>-0.33034034740383567</v>
      </c>
      <c r="F8">
        <f t="shared" si="2"/>
        <v>2.3275994169129834</v>
      </c>
      <c r="G8">
        <f t="shared" si="3"/>
        <v>0.02014219345893127</v>
      </c>
      <c r="H8">
        <f t="shared" si="4"/>
        <v>-0.3289518059165085</v>
      </c>
      <c r="I8">
        <f t="shared" si="5"/>
        <v>2.327402756530658</v>
      </c>
      <c r="J8">
        <f t="shared" si="6"/>
        <v>0.019976594830463126</v>
      </c>
      <c r="K8">
        <f t="shared" si="7"/>
        <v>0.0200593941446972</v>
      </c>
    </row>
    <row r="9" spans="2:11" ht="12.75">
      <c r="B9">
        <v>4</v>
      </c>
      <c r="C9">
        <f t="shared" si="0"/>
        <v>0.06981317007977318</v>
      </c>
      <c r="E9">
        <f t="shared" si="1"/>
        <v>-0.3306053795836672</v>
      </c>
      <c r="F9">
        <f t="shared" si="2"/>
        <v>2.325733480103316</v>
      </c>
      <c r="G9">
        <f t="shared" si="3"/>
        <v>0.020206911648318213</v>
      </c>
      <c r="H9">
        <f t="shared" si="4"/>
        <v>-0.32813655538429454</v>
      </c>
      <c r="I9">
        <f t="shared" si="5"/>
        <v>2.325383818306838</v>
      </c>
      <c r="J9">
        <f t="shared" si="6"/>
        <v>0.019912231719444617</v>
      </c>
      <c r="K9">
        <f t="shared" si="7"/>
        <v>0.020059571683881415</v>
      </c>
    </row>
    <row r="10" spans="2:11" ht="12.75">
      <c r="B10">
        <v>5</v>
      </c>
      <c r="C10">
        <f t="shared" si="0"/>
        <v>0.08726646259971647</v>
      </c>
      <c r="E10">
        <f t="shared" si="1"/>
        <v>-0.3309465440170605</v>
      </c>
      <c r="F10">
        <f t="shared" si="2"/>
        <v>2.3233359402005513</v>
      </c>
      <c r="G10">
        <f t="shared" si="3"/>
        <v>0.020290450010640376</v>
      </c>
      <c r="H10">
        <f t="shared" si="4"/>
        <v>-0.3270883904854758</v>
      </c>
      <c r="I10">
        <f t="shared" si="5"/>
        <v>2.3227895064385673</v>
      </c>
      <c r="J10">
        <f t="shared" si="6"/>
        <v>0.019829444531322408</v>
      </c>
      <c r="K10">
        <f t="shared" si="7"/>
        <v>0.02005994727098139</v>
      </c>
    </row>
    <row r="11" spans="2:11" ht="12.75">
      <c r="B11">
        <v>6</v>
      </c>
      <c r="C11">
        <f t="shared" si="0"/>
        <v>0.10471975511965977</v>
      </c>
      <c r="E11">
        <f t="shared" si="1"/>
        <v>-0.3313641481388234</v>
      </c>
      <c r="F11">
        <f t="shared" si="2"/>
        <v>2.32040793887537</v>
      </c>
      <c r="G11">
        <f t="shared" si="3"/>
        <v>0.02039305784710311</v>
      </c>
      <c r="H11">
        <f t="shared" si="4"/>
        <v>-0.32580732121040745</v>
      </c>
      <c r="I11">
        <f t="shared" si="5"/>
        <v>2.3196209204691995</v>
      </c>
      <c r="J11">
        <f t="shared" si="6"/>
        <v>0.01972820827835975</v>
      </c>
      <c r="K11">
        <f t="shared" si="7"/>
        <v>0.02006063306273143</v>
      </c>
    </row>
    <row r="12" spans="2:11" ht="12.75">
      <c r="B12">
        <v>7</v>
      </c>
      <c r="C12">
        <f t="shared" si="0"/>
        <v>0.12217304763960307</v>
      </c>
      <c r="E12">
        <f t="shared" si="1"/>
        <v>-0.3318585686530443</v>
      </c>
      <c r="F12">
        <f t="shared" si="2"/>
        <v>2.3169508719356884</v>
      </c>
      <c r="G12">
        <f t="shared" si="3"/>
        <v>0.020515042497474618</v>
      </c>
      <c r="H12">
        <f t="shared" si="4"/>
        <v>-0.32429335890523925</v>
      </c>
      <c r="I12">
        <f t="shared" si="5"/>
        <v>2.315879404460677</v>
      </c>
      <c r="J12">
        <f t="shared" si="6"/>
        <v>0.019608493520461054</v>
      </c>
      <c r="K12">
        <f t="shared" si="7"/>
        <v>0.020061768008967834</v>
      </c>
    </row>
    <row r="13" spans="2:11" ht="12.75">
      <c r="B13">
        <v>8</v>
      </c>
      <c r="C13">
        <f t="shared" si="0"/>
        <v>0.13962634015954636</v>
      </c>
      <c r="E13">
        <f t="shared" si="1"/>
        <v>-0.332430252104555</v>
      </c>
      <c r="F13">
        <f t="shared" si="2"/>
        <v>2.3129663895876957</v>
      </c>
      <c r="G13">
        <f t="shared" si="3"/>
        <v>0.020656770953666807</v>
      </c>
      <c r="H13">
        <f t="shared" si="4"/>
        <v>-0.32254651575251037</v>
      </c>
      <c r="I13">
        <f t="shared" si="5"/>
        <v>2.311566547100067</v>
      </c>
      <c r="J13">
        <f t="shared" si="6"/>
        <v>0.01947026704992652</v>
      </c>
      <c r="K13">
        <f t="shared" si="7"/>
        <v>0.020063519001796662</v>
      </c>
    </row>
    <row r="14" spans="2:11" ht="12.75">
      <c r="B14">
        <v>9</v>
      </c>
      <c r="C14">
        <f t="shared" si="0"/>
        <v>0.15707963267948966</v>
      </c>
      <c r="E14">
        <f t="shared" si="1"/>
        <v>-0.33307971555536486</v>
      </c>
      <c r="F14">
        <f t="shared" si="2"/>
        <v>2.3084563967456404</v>
      </c>
      <c r="G14">
        <f t="shared" si="3"/>
        <v>0.02081867179490859</v>
      </c>
      <c r="H14">
        <f t="shared" si="4"/>
        <v>-0.3205668041565689</v>
      </c>
      <c r="I14">
        <f t="shared" si="5"/>
        <v>2.3066841818264976</v>
      </c>
      <c r="J14">
        <f t="shared" si="6"/>
        <v>0.0193134927234174</v>
      </c>
      <c r="K14">
        <f t="shared" si="7"/>
        <v>0.020066082259162996</v>
      </c>
    </row>
    <row r="15" spans="2:11" ht="12.75">
      <c r="B15">
        <v>10</v>
      </c>
      <c r="C15">
        <f t="shared" si="0"/>
        <v>0.17453292519943295</v>
      </c>
      <c r="E15">
        <f t="shared" si="1"/>
        <v>-0.33380754736654705</v>
      </c>
      <c r="F15">
        <f t="shared" si="2"/>
        <v>2.303423053390963</v>
      </c>
      <c r="G15">
        <f t="shared" si="3"/>
        <v>0.021001237459079558</v>
      </c>
      <c r="H15">
        <f t="shared" si="4"/>
        <v>-0.31835423603348867</v>
      </c>
      <c r="I15">
        <f t="shared" si="5"/>
        <v>2.301234386978985</v>
      </c>
      <c r="J15">
        <f t="shared" si="6"/>
        <v>0.0191381324530377</v>
      </c>
      <c r="K15">
        <f t="shared" si="7"/>
        <v>0.02006968495605863</v>
      </c>
    </row>
    <row r="16" spans="2:11" ht="12.75">
      <c r="B16">
        <v>11</v>
      </c>
      <c r="C16">
        <f t="shared" si="0"/>
        <v>0.19198621771937624</v>
      </c>
      <c r="E16">
        <f t="shared" si="1"/>
        <v>-0.334614408086122</v>
      </c>
      <c r="F16">
        <f t="shared" si="2"/>
        <v>2.29786877498145</v>
      </c>
      <c r="G16">
        <f t="shared" si="3"/>
        <v>0.021205026867378043</v>
      </c>
      <c r="H16">
        <f t="shared" si="4"/>
        <v>-0.31590882200510284</v>
      </c>
      <c r="I16">
        <f t="shared" si="5"/>
        <v>2.295219485965683</v>
      </c>
      <c r="J16">
        <f t="shared" si="6"/>
        <v>0.018944147370702224</v>
      </c>
      <c r="K16">
        <f t="shared" si="7"/>
        <v>0.020074587119040133</v>
      </c>
    </row>
    <row r="17" spans="2:11" ht="12.75">
      <c r="B17">
        <v>12</v>
      </c>
      <c r="C17">
        <f t="shared" si="0"/>
        <v>0.20943951023931953</v>
      </c>
      <c r="E17">
        <f t="shared" si="1"/>
        <v>-0.33550103144349785</v>
      </c>
      <c r="F17">
        <f t="shared" si="2"/>
        <v>2.2917962329111092</v>
      </c>
      <c r="G17">
        <f t="shared" si="3"/>
        <v>0.021430668422262593</v>
      </c>
      <c r="H17">
        <f t="shared" si="4"/>
        <v>-0.31323057049678604</v>
      </c>
      <c r="I17">
        <f t="shared" si="5"/>
        <v>2.288642047455137</v>
      </c>
      <c r="J17">
        <f t="shared" si="6"/>
        <v>0.018731499182430916</v>
      </c>
      <c r="K17">
        <f t="shared" si="7"/>
        <v>0.020081083802346755</v>
      </c>
    </row>
    <row r="18" spans="2:11" ht="12.75">
      <c r="B18">
        <v>13</v>
      </c>
      <c r="C18">
        <f t="shared" si="0"/>
        <v>0.22689280275926282</v>
      </c>
      <c r="E18">
        <f t="shared" si="1"/>
        <v>-0.3364682254510486</v>
      </c>
      <c r="F18">
        <f t="shared" si="2"/>
        <v>2.285208355021519</v>
      </c>
      <c r="G18">
        <f t="shared" si="3"/>
        <v>0.021678863401563404</v>
      </c>
      <c r="H18">
        <f t="shared" si="4"/>
        <v>-0.3103194867385858</v>
      </c>
      <c r="I18">
        <f t="shared" si="5"/>
        <v>2.2815048855901403</v>
      </c>
      <c r="J18">
        <f t="shared" si="6"/>
        <v>0.018500151731908485</v>
      </c>
      <c r="K18">
        <f t="shared" si="7"/>
        <v>0.020089507566735942</v>
      </c>
    </row>
    <row r="19" spans="2:11" ht="12.75">
      <c r="B19">
        <v>14</v>
      </c>
      <c r="C19">
        <f t="shared" si="0"/>
        <v>0.24434609527920614</v>
      </c>
      <c r="E19">
        <f t="shared" si="1"/>
        <v>-0.33751687361340055</v>
      </c>
      <c r="F19">
        <f t="shared" si="2"/>
        <v>2.2781083261653934</v>
      </c>
      <c r="G19">
        <f t="shared" si="3"/>
        <v>0.02195038977483401</v>
      </c>
      <c r="H19">
        <f t="shared" si="4"/>
        <v>-0.3071755716693333</v>
      </c>
      <c r="I19">
        <f t="shared" si="5"/>
        <v>2.2738110602248174</v>
      </c>
      <c r="J19">
        <f t="shared" si="6"/>
        <v>0.01825007279562693</v>
      </c>
      <c r="K19">
        <f t="shared" si="7"/>
        <v>0.02010023128523047</v>
      </c>
    </row>
    <row r="20" spans="2:11" ht="12.75">
      <c r="B20">
        <v>15</v>
      </c>
      <c r="C20">
        <f t="shared" si="0"/>
        <v>0.2617993877991494</v>
      </c>
      <c r="E20">
        <f t="shared" si="1"/>
        <v>-0.3386479362449709</v>
      </c>
      <c r="F20">
        <f t="shared" si="2"/>
        <v>2.2704995888231077</v>
      </c>
      <c r="G20">
        <f t="shared" si="3"/>
        <v>0.022246106471437443</v>
      </c>
      <c r="H20">
        <f t="shared" si="4"/>
        <v>-0.30379882074337883</v>
      </c>
      <c r="I20">
        <f t="shared" si="5"/>
        <v>2.265563877185543</v>
      </c>
      <c r="J20">
        <f t="shared" si="6"/>
        <v>0.017981236135222924</v>
      </c>
      <c r="K20">
        <f t="shared" si="7"/>
        <v>0.020113671303330184</v>
      </c>
    </row>
    <row r="21" spans="2:11" ht="12.75">
      <c r="B21">
        <v>16</v>
      </c>
      <c r="C21">
        <f t="shared" si="0"/>
        <v>0.2792526803190927</v>
      </c>
      <c r="E21">
        <f t="shared" si="1"/>
        <v>-0.3398624518962423</v>
      </c>
      <c r="F21">
        <f t="shared" si="2"/>
        <v>2.26238584377288</v>
      </c>
      <c r="G21">
        <f t="shared" si="3"/>
        <v>0.02256695813356661</v>
      </c>
      <c r="H21">
        <f t="shared" si="4"/>
        <v>-0.30018922263964753</v>
      </c>
      <c r="I21">
        <f t="shared" si="5"/>
        <v>2.256766888556281</v>
      </c>
      <c r="J21">
        <f t="shared" si="6"/>
        <v>0.017693623836284523</v>
      </c>
      <c r="K21">
        <f t="shared" si="7"/>
        <v>0.020130290984925567</v>
      </c>
    </row>
    <row r="22" spans="2:11" ht="12.75">
      <c r="B22">
        <v>17</v>
      </c>
      <c r="C22">
        <f t="shared" si="0"/>
        <v>0.296705972839036</v>
      </c>
      <c r="E22">
        <f t="shared" si="1"/>
        <v>-0.3411615388891742</v>
      </c>
      <c r="F22">
        <f t="shared" si="2"/>
        <v>2.2537710508152453</v>
      </c>
      <c r="G22">
        <f t="shared" si="3"/>
        <v>0.022913980391423474</v>
      </c>
      <c r="H22">
        <f t="shared" si="4"/>
        <v>-0.29634675787278497</v>
      </c>
      <c r="I22">
        <f t="shared" si="5"/>
        <v>2.2474238929888894</v>
      </c>
      <c r="J22">
        <f t="shared" si="6"/>
        <v>0.01738722896698738</v>
      </c>
      <c r="K22">
        <f t="shared" si="7"/>
        <v>0.020150604679205427</v>
      </c>
    </row>
    <row r="23" spans="2:11" ht="12.75">
      <c r="B23">
        <v>18</v>
      </c>
      <c r="C23">
        <f t="shared" si="0"/>
        <v>0.3141592653589793</v>
      </c>
      <c r="E23">
        <f t="shared" si="1"/>
        <v>-0.3425463969620305</v>
      </c>
      <c r="F23">
        <f t="shared" si="2"/>
        <v>2.2446594295523377</v>
      </c>
      <c r="G23">
        <f t="shared" si="3"/>
        <v>0.023288305702165148</v>
      </c>
      <c r="H23">
        <f t="shared" si="4"/>
        <v>-0.2922713973062506</v>
      </c>
      <c r="I23">
        <f t="shared" si="5"/>
        <v>2.2375389360388582</v>
      </c>
      <c r="J23">
        <f t="shared" si="6"/>
        <v>0.017062058594488273</v>
      </c>
      <c r="K23">
        <f t="shared" si="7"/>
        <v>0.020175182148326712</v>
      </c>
    </row>
    <row r="24" spans="2:11" ht="12.75">
      <c r="B24">
        <v>19</v>
      </c>
      <c r="C24">
        <f t="shared" si="0"/>
        <v>0.33161255787892263</v>
      </c>
      <c r="E24">
        <f t="shared" si="1"/>
        <v>-0.34401830902374864</v>
      </c>
      <c r="F24">
        <f t="shared" si="2"/>
        <v>2.2350554602223824</v>
      </c>
      <c r="G24">
        <f t="shared" si="3"/>
        <v>0.02369116979901018</v>
      </c>
      <c r="H24">
        <f t="shared" si="4"/>
        <v>-0.287963100567343</v>
      </c>
      <c r="I24">
        <f t="shared" si="5"/>
        <v>2.22711631052684</v>
      </c>
      <c r="J24">
        <f t="shared" si="6"/>
        <v>0.016718137202125925</v>
      </c>
      <c r="K24">
        <f t="shared" si="7"/>
        <v>0.020204653500568052</v>
      </c>
    </row>
    <row r="25" spans="2:11" ht="12.75">
      <c r="B25">
        <v>20</v>
      </c>
      <c r="C25">
        <f t="shared" si="0"/>
        <v>0.3490658503988659</v>
      </c>
      <c r="E25">
        <f t="shared" si="1"/>
        <v>-0.3455786430177641</v>
      </c>
      <c r="F25">
        <f t="shared" si="2"/>
        <v>2.224963884589581</v>
      </c>
      <c r="G25">
        <f t="shared" si="3"/>
        <v>0.024123918802131137</v>
      </c>
      <c r="H25">
        <f t="shared" si="4"/>
        <v>-0.2834218143643017</v>
      </c>
      <c r="I25">
        <f t="shared" si="5"/>
        <v>2.216160556926215</v>
      </c>
      <c r="J25">
        <f t="shared" si="6"/>
        <v>0.01635551055623296</v>
      </c>
      <c r="K25">
        <f t="shared" si="7"/>
        <v>0.02023971467918205</v>
      </c>
    </row>
    <row r="26" spans="2:11" ht="12.75">
      <c r="B26">
        <v>21</v>
      </c>
      <c r="C26">
        <f t="shared" si="0"/>
        <v>0.3665191429188092</v>
      </c>
      <c r="E26">
        <f t="shared" si="1"/>
        <v>-0.34722885389496405</v>
      </c>
      <c r="F26">
        <f t="shared" si="2"/>
        <v>2.2143897068893676</v>
      </c>
      <c r="G26">
        <f t="shared" si="3"/>
        <v>0.024588017048695496</v>
      </c>
      <c r="H26">
        <f t="shared" si="4"/>
        <v>-0.2786474707058154</v>
      </c>
      <c r="I26">
        <f t="shared" si="5"/>
        <v>2.204676463776741</v>
      </c>
      <c r="J26">
        <f t="shared" si="6"/>
        <v>0.015974250077836327</v>
      </c>
      <c r="K26">
        <f t="shared" si="7"/>
        <v>0.020281133563265913</v>
      </c>
    </row>
    <row r="27" spans="2:11" ht="12.75">
      <c r="B27">
        <v>22</v>
      </c>
      <c r="C27">
        <f t="shared" si="0"/>
        <v>0.3839724354387525</v>
      </c>
      <c r="E27">
        <f t="shared" si="1"/>
        <v>-0.34897048569512834</v>
      </c>
      <c r="F27">
        <f t="shared" si="2"/>
        <v>2.203338194828703</v>
      </c>
      <c r="G27">
        <f t="shared" si="3"/>
        <v>0.025085055705707023</v>
      </c>
      <c r="H27">
        <f t="shared" si="4"/>
        <v>-0.2736399850235147</v>
      </c>
      <c r="I27">
        <f t="shared" si="5"/>
        <v>2.1926690681241396</v>
      </c>
      <c r="J27">
        <f t="shared" si="6"/>
        <v>0.015574457781820773</v>
      </c>
      <c r="K27">
        <f t="shared" si="7"/>
        <v>0.0203297567437639</v>
      </c>
    </row>
    <row r="28" spans="2:11" ht="12.75">
      <c r="B28">
        <v>23</v>
      </c>
      <c r="C28">
        <f t="shared" si="0"/>
        <v>0.40142572795869574</v>
      </c>
      <c r="E28">
        <f t="shared" si="1"/>
        <v>-0.35080517373585274</v>
      </c>
      <c r="F28">
        <f t="shared" si="2"/>
        <v>2.1918148806407336</v>
      </c>
      <c r="G28">
        <f t="shared" si="3"/>
        <v>0.02561676223621104</v>
      </c>
      <c r="H28">
        <f t="shared" si="4"/>
        <v>-0.26839925419829225</v>
      </c>
      <c r="I28">
        <f t="shared" si="5"/>
        <v>2.180143655985199</v>
      </c>
      <c r="J28">
        <f t="shared" si="6"/>
        <v>0.015156271854359624</v>
      </c>
      <c r="K28">
        <f t="shared" si="7"/>
        <v>0.02038651704528533</v>
      </c>
    </row>
    <row r="29" spans="2:11" ht="12.75">
      <c r="B29">
        <v>24</v>
      </c>
      <c r="C29">
        <f t="shared" si="0"/>
        <v>0.41887902047863906</v>
      </c>
      <c r="E29">
        <f t="shared" si="1"/>
        <v>-0.3527346469075058</v>
      </c>
      <c r="F29">
        <f t="shared" si="2"/>
        <v>2.1798255621927076</v>
      </c>
      <c r="G29">
        <f t="shared" si="3"/>
        <v>0.0261850107970231</v>
      </c>
      <c r="H29">
        <f t="shared" si="4"/>
        <v>-0.2629251544916468</v>
      </c>
      <c r="I29">
        <f t="shared" si="5"/>
        <v>2.167105762837672</v>
      </c>
      <c r="J29">
        <f t="shared" si="6"/>
        <v>0.014719872948717929</v>
      </c>
      <c r="K29">
        <f t="shared" si="7"/>
        <v>0.020452441872870514</v>
      </c>
    </row>
    <row r="30" spans="2:11" ht="12.75">
      <c r="B30">
        <v>25</v>
      </c>
      <c r="C30">
        <f t="shared" si="0"/>
        <v>0.4363323129985824</v>
      </c>
      <c r="E30">
        <f t="shared" si="1"/>
        <v>-0.35476073007226205</v>
      </c>
      <c r="F30">
        <f t="shared" si="2"/>
        <v>2.167376304145562</v>
      </c>
      <c r="G30">
        <f t="shared" si="3"/>
        <v>0.02679183365449874</v>
      </c>
      <c r="H30">
        <f t="shared" si="4"/>
        <v>-0.2572175393836229</v>
      </c>
      <c r="I30">
        <f t="shared" si="5"/>
        <v>2.1535611741338663</v>
      </c>
      <c r="J30">
        <f t="shared" si="6"/>
        <v>0.014265491290043418</v>
      </c>
      <c r="K30">
        <f t="shared" si="7"/>
        <v>0.02052866247227108</v>
      </c>
    </row>
    <row r="31" spans="2:11" ht="12.75">
      <c r="B31">
        <v>26</v>
      </c>
      <c r="C31">
        <f t="shared" si="0"/>
        <v>0.45378560551852565</v>
      </c>
      <c r="E31">
        <f t="shared" si="1"/>
        <v>-0.3568853465646442</v>
      </c>
      <c r="F31">
        <f t="shared" si="2"/>
        <v>2.1544734391629783</v>
      </c>
      <c r="G31">
        <f t="shared" si="3"/>
        <v>0.027439433714060123</v>
      </c>
      <c r="H31">
        <f t="shared" si="4"/>
        <v>-0.25127623731938753</v>
      </c>
      <c r="I31">
        <f t="shared" si="5"/>
        <v>2.1395159258363967</v>
      </c>
      <c r="J31">
        <f t="shared" si="6"/>
        <v>0.013793414691658555</v>
      </c>
      <c r="K31">
        <f t="shared" si="7"/>
        <v>0.020616424202859338</v>
      </c>
    </row>
    <row r="32" spans="2:11" ht="12.75">
      <c r="B32">
        <v>27</v>
      </c>
      <c r="C32">
        <f t="shared" si="0"/>
        <v>0.47123889803846897</v>
      </c>
      <c r="E32">
        <f t="shared" si="1"/>
        <v>-0.3591105207903159</v>
      </c>
      <c r="F32">
        <f t="shared" si="2"/>
        <v>2.1411235691670516</v>
      </c>
      <c r="G32">
        <f t="shared" si="3"/>
        <v>0.02813019826932421</v>
      </c>
      <c r="H32">
        <f t="shared" si="4"/>
        <v>-0.24510104936700783</v>
      </c>
      <c r="I32">
        <f t="shared" si="5"/>
        <v>2.124976304974051</v>
      </c>
      <c r="J32">
        <f t="shared" si="6"/>
        <v>0.013303997598838305</v>
      </c>
      <c r="K32">
        <f t="shared" si="7"/>
        <v>0.020717097934081257</v>
      </c>
    </row>
    <row r="33" spans="2:11" ht="12.75">
      <c r="B33">
        <v>28</v>
      </c>
      <c r="C33">
        <f t="shared" si="0"/>
        <v>0.4886921905584123</v>
      </c>
      <c r="E33">
        <f t="shared" si="1"/>
        <v>-0.3614383809190538</v>
      </c>
      <c r="F33">
        <f t="shared" si="2"/>
        <v>2.1273335666369078</v>
      </c>
      <c r="G33">
        <f t="shared" si="3"/>
        <v>0.028866714087830033</v>
      </c>
      <c r="H33">
        <f t="shared" si="4"/>
        <v>-0.23869174678960536</v>
      </c>
      <c r="I33">
        <f t="shared" si="5"/>
        <v>2.1099488502151402</v>
      </c>
      <c r="J33">
        <f t="shared" si="6"/>
        <v>0.012797671291326087</v>
      </c>
      <c r="K33">
        <f t="shared" si="7"/>
        <v>0.02083219268957806</v>
      </c>
    </row>
    <row r="34" spans="2:11" ht="12.75">
      <c r="B34">
        <v>29</v>
      </c>
      <c r="C34">
        <f t="shared" si="0"/>
        <v>0.5061454830783556</v>
      </c>
      <c r="E34">
        <f t="shared" si="1"/>
        <v>-0.3638711616669119</v>
      </c>
      <c r="F34">
        <f t="shared" si="2"/>
        <v>2.1131105759457034</v>
      </c>
      <c r="G34">
        <f t="shared" si="3"/>
        <v>0.029651783962647223</v>
      </c>
      <c r="H34">
        <f t="shared" si="4"/>
        <v>-0.23204806853576665</v>
      </c>
      <c r="I34">
        <f t="shared" si="5"/>
        <v>2.094440352455026</v>
      </c>
      <c r="J34">
        <f t="shared" si="6"/>
        <v>0.012274955393155247</v>
      </c>
      <c r="K34">
        <f t="shared" si="7"/>
        <v>0.020963369677901234</v>
      </c>
    </row>
    <row r="35" spans="2:11" ht="12.75">
      <c r="B35">
        <v>30</v>
      </c>
      <c r="C35">
        <f t="shared" si="0"/>
        <v>0.5235987755982988</v>
      </c>
      <c r="E35">
        <f t="shared" si="1"/>
        <v>-0.3664112071615363</v>
      </c>
      <c r="F35">
        <f t="shared" si="2"/>
        <v>2.098462014730414</v>
      </c>
      <c r="G35">
        <f t="shared" si="3"/>
        <v>0.030488444872674634</v>
      </c>
      <c r="H35">
        <f t="shared" si="4"/>
        <v>-0.2251697186528714</v>
      </c>
      <c r="I35">
        <f t="shared" si="5"/>
        <v>2.0784578554137356</v>
      </c>
      <c r="J35">
        <f t="shared" si="6"/>
        <v>0.01173647085798887</v>
      </c>
      <c r="K35">
        <f t="shared" si="7"/>
        <v>0.021112457865331752</v>
      </c>
    </row>
    <row r="36" spans="2:11" ht="12.75">
      <c r="B36">
        <v>31</v>
      </c>
      <c r="C36">
        <f t="shared" si="0"/>
        <v>0.5410520681182421</v>
      </c>
      <c r="E36">
        <f t="shared" si="1"/>
        <v>-0.369060973883393</v>
      </c>
      <c r="F36">
        <f t="shared" si="2"/>
        <v>2.083395575287618</v>
      </c>
      <c r="G36">
        <f t="shared" si="3"/>
        <v>0.031379987909330706</v>
      </c>
      <c r="H36">
        <f t="shared" si="4"/>
        <v>-0.21805636362891834</v>
      </c>
      <c r="I36">
        <f t="shared" si="5"/>
        <v>2.0620086562387008</v>
      </c>
      <c r="J36">
        <f t="shared" si="6"/>
        <v>0.01118295462049938</v>
      </c>
      <c r="K36">
        <f t="shared" si="7"/>
        <v>0.021281471264915044</v>
      </c>
    </row>
    <row r="37" spans="2:11" ht="12.75">
      <c r="B37">
        <v>32</v>
      </c>
      <c r="C37">
        <f t="shared" si="0"/>
        <v>0.5585053606381855</v>
      </c>
      <c r="E37">
        <f t="shared" si="1"/>
        <v>-0.37182303367431924</v>
      </c>
      <c r="F37">
        <f t="shared" si="2"/>
        <v>2.067919225987171</v>
      </c>
      <c r="G37">
        <f t="shared" si="3"/>
        <v>0.032329980143726886</v>
      </c>
      <c r="H37">
        <f t="shared" si="4"/>
        <v>-0.21070762966944112</v>
      </c>
      <c r="I37">
        <f t="shared" si="5"/>
        <v>2.0451003061066517</v>
      </c>
      <c r="J37">
        <f t="shared" si="6"/>
        <v>0.01061527612965024</v>
      </c>
      <c r="K37">
        <f t="shared" si="7"/>
        <v>0.021472628136688564</v>
      </c>
    </row>
    <row r="38" spans="2:11" ht="12.75">
      <c r="B38">
        <v>33</v>
      </c>
      <c r="C38">
        <f t="shared" si="0"/>
        <v>0.5759586531581287</v>
      </c>
      <c r="E38">
        <f t="shared" si="1"/>
        <v>-0.374700076803286</v>
      </c>
      <c r="F38">
        <f t="shared" si="2"/>
        <v>2.0520412126941343</v>
      </c>
      <c r="G38">
        <f t="shared" si="3"/>
        <v>0.03334228862644559</v>
      </c>
      <c r="H38">
        <f t="shared" si="4"/>
        <v>-0.2031230999172562</v>
      </c>
      <c r="I38">
        <f t="shared" si="5"/>
        <v>2.027740610817572</v>
      </c>
      <c r="J38">
        <f t="shared" si="6"/>
        <v>0.010034456008546418</v>
      </c>
      <c r="K38">
        <f t="shared" si="7"/>
        <v>0.021688372317496003</v>
      </c>
    </row>
    <row r="39" spans="2:11" ht="12.75">
      <c r="B39">
        <v>34</v>
      </c>
      <c r="C39">
        <f t="shared" si="0"/>
        <v>0.593411945678072</v>
      </c>
      <c r="E39">
        <f t="shared" si="1"/>
        <v>-0.37769491507755537</v>
      </c>
      <c r="F39">
        <f t="shared" si="2"/>
        <v>2.0357700601876387</v>
      </c>
      <c r="G39">
        <f t="shared" si="3"/>
        <v>0.03442110673186526</v>
      </c>
      <c r="H39">
        <f t="shared" si="4"/>
        <v>-0.19530231162407252</v>
      </c>
      <c r="I39">
        <f t="shared" si="5"/>
        <v>2.0099376313723387</v>
      </c>
      <c r="J39">
        <f t="shared" si="6"/>
        <v>0.009441687118277886</v>
      </c>
      <c r="K39">
        <f t="shared" si="7"/>
        <v>0.021931396925071574</v>
      </c>
    </row>
    <row r="40" spans="2:11" ht="12.75">
      <c r="B40">
        <v>35</v>
      </c>
      <c r="C40">
        <f t="shared" si="0"/>
        <v>0.6108652381980153</v>
      </c>
      <c r="E40">
        <f t="shared" si="1"/>
        <v>-0.3808104849854995</v>
      </c>
      <c r="F40">
        <f t="shared" si="2"/>
        <v>2.019114573563483</v>
      </c>
      <c r="G40">
        <f t="shared" si="3"/>
        <v>0.035570983080745765</v>
      </c>
      <c r="H40">
        <f t="shared" si="4"/>
        <v>-0.1872447532844408</v>
      </c>
      <c r="I40">
        <f t="shared" si="5"/>
        <v>1.9916996845242774</v>
      </c>
      <c r="J40">
        <f t="shared" si="6"/>
        <v>0.008838358340452886</v>
      </c>
      <c r="K40">
        <f t="shared" si="7"/>
        <v>0.022204670710599325</v>
      </c>
    </row>
    <row r="41" spans="2:11" ht="12.75">
      <c r="B41">
        <v>36</v>
      </c>
      <c r="C41">
        <f t="shared" si="0"/>
        <v>0.6283185307179586</v>
      </c>
      <c r="E41">
        <f t="shared" si="1"/>
        <v>-0.3840498508552239</v>
      </c>
      <c r="F41">
        <f t="shared" si="2"/>
        <v>2.0020838396051186</v>
      </c>
      <c r="G41">
        <f t="shared" si="3"/>
        <v>0.03679685329868345</v>
      </c>
      <c r="H41">
        <f t="shared" si="4"/>
        <v>-0.1789498617441152</v>
      </c>
      <c r="I41">
        <f t="shared" si="5"/>
        <v>1.973035343293245</v>
      </c>
      <c r="J41">
        <f t="shared" si="6"/>
        <v>0.008226081435547213</v>
      </c>
      <c r="K41">
        <f t="shared" si="7"/>
        <v>0.02251146736711533</v>
      </c>
    </row>
    <row r="42" spans="2:11" ht="12.75">
      <c r="B42">
        <v>37</v>
      </c>
      <c r="C42">
        <f t="shared" si="0"/>
        <v>0.6457718232379019</v>
      </c>
      <c r="E42">
        <f t="shared" si="1"/>
        <v>-0.38741620801077725</v>
      </c>
      <c r="F42">
        <f t="shared" si="2"/>
        <v>1.984687228105363</v>
      </c>
      <c r="G42">
        <f t="shared" si="3"/>
        <v>0.03810407489423881</v>
      </c>
      <c r="H42">
        <f t="shared" si="4"/>
        <v>-0.1704170192966813</v>
      </c>
      <c r="I42">
        <f t="shared" si="5"/>
        <v>1.9539534374291176</v>
      </c>
      <c r="J42">
        <f t="shared" si="6"/>
        <v>0.007606721382520965</v>
      </c>
      <c r="K42">
        <f t="shared" si="7"/>
        <v>0.022855398138379886</v>
      </c>
    </row>
    <row r="43" spans="2:11" ht="12.75">
      <c r="B43">
        <v>38</v>
      </c>
      <c r="C43">
        <f t="shared" si="0"/>
        <v>0.6632251157578453</v>
      </c>
      <c r="E43">
        <f t="shared" si="1"/>
        <v>-0.3909128859051142</v>
      </c>
      <c r="F43">
        <f t="shared" si="2"/>
        <v>1.9669343931185579</v>
      </c>
      <c r="G43">
        <f t="shared" si="3"/>
        <v>0.03949846556922011</v>
      </c>
      <c r="H43">
        <f t="shared" si="4"/>
        <v>-0.16164555078428144</v>
      </c>
      <c r="I43">
        <f t="shared" si="5"/>
        <v>1.934463053809599</v>
      </c>
      <c r="J43">
        <f t="shared" si="6"/>
        <v>0.006982430660222368</v>
      </c>
      <c r="K43">
        <f t="shared" si="7"/>
        <v>0.02324044811472124</v>
      </c>
    </row>
    <row r="44" spans="2:11" ht="12.75">
      <c r="B44">
        <v>39</v>
      </c>
      <c r="C44">
        <f t="shared" si="0"/>
        <v>0.6806784082777886</v>
      </c>
      <c r="E44">
        <f t="shared" si="1"/>
        <v>-0.39454335120610873</v>
      </c>
      <c r="F44">
        <f t="shared" si="2"/>
        <v>1.9488352741200505</v>
      </c>
      <c r="G44">
        <f t="shared" si="3"/>
        <v>0.04098634530496359</v>
      </c>
      <c r="H44">
        <f t="shared" si="4"/>
        <v>-0.15263472072041828</v>
      </c>
      <c r="I44">
        <f t="shared" si="5"/>
        <v>1.9145735367551242</v>
      </c>
      <c r="J44">
        <f t="shared" si="6"/>
        <v>0.006355687993875816</v>
      </c>
      <c r="K44">
        <f t="shared" si="7"/>
        <v>0.0236710166494197</v>
      </c>
    </row>
    <row r="45" spans="2:11" ht="12.75">
      <c r="B45">
        <v>40</v>
      </c>
      <c r="C45">
        <f t="shared" si="0"/>
        <v>0.6981317007977318</v>
      </c>
      <c r="E45">
        <f t="shared" si="1"/>
        <v>-0.3983112108087493</v>
      </c>
      <c r="F45">
        <f t="shared" si="2"/>
        <v>1.9304000970467055</v>
      </c>
      <c r="G45">
        <f t="shared" si="3"/>
        <v>0.0425745826026749</v>
      </c>
      <c r="H45">
        <f t="shared" si="4"/>
        <v>-0.1433837304552127</v>
      </c>
      <c r="I45">
        <f t="shared" si="5"/>
        <v>1.8942944882412687</v>
      </c>
      <c r="J45">
        <f t="shared" si="6"/>
        <v>0.0057293421615596165</v>
      </c>
      <c r="K45">
        <f t="shared" si="7"/>
        <v>0.02415196238211726</v>
      </c>
    </row>
    <row r="46" spans="2:11" ht="12.75">
      <c r="B46">
        <v>41</v>
      </c>
      <c r="C46">
        <f t="shared" si="0"/>
        <v>0.7155849933176751</v>
      </c>
      <c r="E46">
        <f t="shared" si="1"/>
        <v>-0.40222021474321157</v>
      </c>
      <c r="F46">
        <f t="shared" si="2"/>
        <v>1.9116393751887557</v>
      </c>
      <c r="G46">
        <f t="shared" si="3"/>
        <v>0.04427064529318534</v>
      </c>
      <c r="H46">
        <f t="shared" si="4"/>
        <v>-0.13389171540607359</v>
      </c>
      <c r="I46">
        <f t="shared" si="5"/>
        <v>1.8736357679865</v>
      </c>
      <c r="J46">
        <f t="shared" si="6"/>
        <v>0.00510666153729209</v>
      </c>
      <c r="K46">
        <f t="shared" si="7"/>
        <v>0.024688653415238716</v>
      </c>
    </row>
    <row r="47" spans="2:11" ht="12.75">
      <c r="B47">
        <v>42</v>
      </c>
      <c r="C47">
        <f t="shared" si="0"/>
        <v>0.7330382858376184</v>
      </c>
      <c r="E47">
        <f t="shared" si="1"/>
        <v>-0.4062742589447441</v>
      </c>
      <c r="F47">
        <f t="shared" si="2"/>
        <v>1.8925639098995326</v>
      </c>
      <c r="G47">
        <f t="shared" si="3"/>
        <v>0.0460826563720111</v>
      </c>
      <c r="H47">
        <f t="shared" si="4"/>
        <v>-0.12415774237956723</v>
      </c>
      <c r="I47">
        <f t="shared" si="5"/>
        <v>1.8526074933903016</v>
      </c>
      <c r="J47">
        <f t="shared" si="6"/>
        <v>0.004491390140640802</v>
      </c>
      <c r="K47">
        <f t="shared" si="7"/>
        <v>0.025287023256325952</v>
      </c>
    </row>
    <row r="48" spans="2:11" ht="12.75">
      <c r="B48">
        <v>43</v>
      </c>
      <c r="C48">
        <f t="shared" si="0"/>
        <v>0.7504915783575618</v>
      </c>
      <c r="E48">
        <f t="shared" si="1"/>
        <v>-0.41047738784724563</v>
      </c>
      <c r="F48">
        <f t="shared" si="2"/>
        <v>1.8731847910855866</v>
      </c>
      <c r="G48">
        <f t="shared" si="3"/>
        <v>0.04801945535956395</v>
      </c>
      <c r="H48">
        <f t="shared" si="4"/>
        <v>-0.11418080701333433</v>
      </c>
      <c r="I48">
        <f t="shared" si="5"/>
        <v>1.8312200392936593</v>
      </c>
      <c r="J48">
        <f t="shared" si="6"/>
        <v>0.0038878110693403756</v>
      </c>
      <c r="K48">
        <f t="shared" si="7"/>
        <v>0.025953633214452165</v>
      </c>
    </row>
    <row r="49" spans="2:11" ht="12.75">
      <c r="B49">
        <v>44</v>
      </c>
      <c r="C49">
        <f t="shared" si="0"/>
        <v>0.767944870877505</v>
      </c>
      <c r="E49">
        <f t="shared" si="1"/>
        <v>-0.41483379675804144</v>
      </c>
      <c r="F49">
        <f t="shared" si="2"/>
        <v>1.8535133974353437</v>
      </c>
      <c r="G49">
        <f t="shared" si="3"/>
        <v>0.05009066573390835</v>
      </c>
      <c r="H49">
        <f t="shared" si="4"/>
        <v>-0.10395983137018616</v>
      </c>
      <c r="I49">
        <f t="shared" si="5"/>
        <v>1.809484037530626</v>
      </c>
      <c r="J49">
        <f t="shared" si="6"/>
        <v>0.0033008183131999205</v>
      </c>
      <c r="K49">
        <f t="shared" si="7"/>
        <v>0.026695742023554136</v>
      </c>
    </row>
    <row r="50" spans="2:11" ht="12.75">
      <c r="B50">
        <v>45</v>
      </c>
      <c r="C50">
        <f t="shared" si="0"/>
        <v>0.7853981633974483</v>
      </c>
      <c r="E50">
        <f t="shared" si="1"/>
        <v>-0.4193478339666775</v>
      </c>
      <c r="F50">
        <f t="shared" si="2"/>
        <v>1.8335613963397726</v>
      </c>
      <c r="G50">
        <f t="shared" si="3"/>
        <v>0.05230676903471832</v>
      </c>
      <c r="H50">
        <f t="shared" si="4"/>
        <v>-0.09349366172004447</v>
      </c>
      <c r="I50">
        <f t="shared" si="5"/>
        <v>1.7874103762361724</v>
      </c>
      <c r="J50">
        <f t="shared" si="6"/>
        <v>0.002735998086851369</v>
      </c>
      <c r="K50">
        <f t="shared" si="7"/>
        <v>0.027521383560784846</v>
      </c>
    </row>
    <row r="51" spans="2:11" ht="12.75">
      <c r="B51">
        <v>46</v>
      </c>
      <c r="C51">
        <f t="shared" si="0"/>
        <v>0.8028514559173915</v>
      </c>
      <c r="E51">
        <f t="shared" si="1"/>
        <v>-0.42402400253556716</v>
      </c>
      <c r="F51">
        <f t="shared" si="2"/>
        <v>1.813340743453562</v>
      </c>
      <c r="G51">
        <f t="shared" si="3"/>
        <v>0.05467918629216181</v>
      </c>
      <c r="H51">
        <f t="shared" si="4"/>
        <v>-0.08278106654913997</v>
      </c>
      <c r="I51">
        <f t="shared" si="5"/>
        <v>1.7650101988717932</v>
      </c>
      <c r="J51">
        <f t="shared" si="6"/>
        <v>0.0021997209782251143</v>
      </c>
      <c r="K51">
        <f t="shared" si="7"/>
        <v>0.028439453635193464</v>
      </c>
    </row>
    <row r="52" spans="2:11" ht="12.75">
      <c r="B52">
        <v>47</v>
      </c>
      <c r="C52">
        <f t="shared" si="0"/>
        <v>0.8203047484373349</v>
      </c>
      <c r="E52">
        <f t="shared" si="1"/>
        <v>-0.42886696171505057</v>
      </c>
      <c r="F52">
        <f t="shared" si="2"/>
        <v>1.7928636818400476</v>
      </c>
      <c r="G52">
        <f t="shared" si="3"/>
        <v>0.05722036749336929</v>
      </c>
      <c r="H52">
        <f t="shared" si="4"/>
        <v>-0.07182073483985307</v>
      </c>
      <c r="I52">
        <f t="shared" si="5"/>
        <v>1.742294902926393</v>
      </c>
      <c r="J52">
        <f t="shared" si="6"/>
        <v>0.0016992463920328443</v>
      </c>
      <c r="K52">
        <f t="shared" si="7"/>
        <v>0.029459806942701068</v>
      </c>
    </row>
    <row r="53" spans="2:11" ht="12.75">
      <c r="B53">
        <v>48</v>
      </c>
      <c r="C53">
        <f t="shared" si="0"/>
        <v>0.8377580409572781</v>
      </c>
      <c r="E53">
        <f t="shared" si="1"/>
        <v>-0.4338815279198964</v>
      </c>
      <c r="F53">
        <f t="shared" si="2"/>
        <v>1.772142740637613</v>
      </c>
      <c r="G53">
        <f t="shared" si="3"/>
        <v>0.05994388986191187</v>
      </c>
      <c r="H53">
        <f t="shared" si="4"/>
        <v>-0.060611274668744164</v>
      </c>
      <c r="I53">
        <f t="shared" si="5"/>
        <v>1.7192761382458188</v>
      </c>
      <c r="J53">
        <f t="shared" si="6"/>
        <v>0.0012428409764471233</v>
      </c>
      <c r="K53">
        <f t="shared" si="7"/>
        <v>0.030593365419179498</v>
      </c>
    </row>
    <row r="54" spans="2:11" ht="12.75">
      <c r="B54">
        <v>49</v>
      </c>
      <c r="C54">
        <f t="shared" si="0"/>
        <v>0.8552113334772213</v>
      </c>
      <c r="E54">
        <f t="shared" si="1"/>
        <v>-0.4390726751985218</v>
      </c>
      <c r="F54">
        <f t="shared" si="2"/>
        <v>1.7511907331795364</v>
      </c>
      <c r="G54">
        <f t="shared" si="3"/>
        <v>0.06286456579222001</v>
      </c>
      <c r="H54">
        <f t="shared" si="4"/>
        <v>-0.04915121217464613</v>
      </c>
      <c r="I54">
        <f t="shared" si="5"/>
        <v>1.6959658049401036</v>
      </c>
      <c r="J54">
        <f t="shared" si="6"/>
        <v>0.0008399129605938646</v>
      </c>
      <c r="K54">
        <f t="shared" si="7"/>
        <v>0.03185223937640694</v>
      </c>
    </row>
    <row r="55" spans="2:11" ht="12.75">
      <c r="B55">
        <v>50</v>
      </c>
      <c r="C55">
        <f t="shared" si="0"/>
        <v>0.8726646259971648</v>
      </c>
      <c r="E55">
        <f t="shared" si="1"/>
        <v>-0.44444553512028395</v>
      </c>
      <c r="F55">
        <f t="shared" si="2"/>
        <v>1.7300207544933626</v>
      </c>
      <c r="G55">
        <f t="shared" si="3"/>
        <v>0.06599856135090802</v>
      </c>
      <c r="H55">
        <f t="shared" si="4"/>
        <v>-0.03743899095315506</v>
      </c>
      <c r="I55">
        <f t="shared" si="5"/>
        <v>1.6723760508130399</v>
      </c>
      <c r="J55">
        <f t="shared" si="6"/>
        <v>0.0005011646050528839</v>
      </c>
      <c r="K55">
        <f t="shared" si="7"/>
        <v>0.03324986297798045</v>
      </c>
    </row>
    <row r="56" spans="2:11" ht="12.75">
      <c r="B56">
        <v>51</v>
      </c>
      <c r="C56">
        <f t="shared" si="0"/>
        <v>0.890117918517108</v>
      </c>
      <c r="E56">
        <f t="shared" si="1"/>
        <v>-0.4500053960001711</v>
      </c>
      <c r="F56">
        <f t="shared" si="2"/>
        <v>1.708646178099846</v>
      </c>
      <c r="G56">
        <f t="shared" si="3"/>
        <v>0.06936352633020083</v>
      </c>
      <c r="H56">
        <f t="shared" si="4"/>
        <v>-0.025472971938382716</v>
      </c>
      <c r="I56">
        <f t="shared" si="5"/>
        <v>1.648519268254185</v>
      </c>
      <c r="J56">
        <f t="shared" si="6"/>
        <v>0.0002387652826690785</v>
      </c>
      <c r="K56">
        <f t="shared" si="7"/>
        <v>0.03480114580643496</v>
      </c>
    </row>
    <row r="57" spans="2:11" ht="12.75">
      <c r="B57">
        <v>52</v>
      </c>
      <c r="C57">
        <f t="shared" si="0"/>
        <v>0.9075712110370513</v>
      </c>
      <c r="E57">
        <f t="shared" si="1"/>
        <v>-0.45575770137418326</v>
      </c>
      <c r="F57">
        <f t="shared" si="2"/>
        <v>1.6870806520254997</v>
      </c>
      <c r="G57">
        <f t="shared" si="3"/>
        <v>0.0729787369145959</v>
      </c>
      <c r="H57">
        <f t="shared" si="4"/>
        <v>-0.013251433837380033</v>
      </c>
      <c r="I57">
        <f t="shared" si="5"/>
        <v>1.624408090528871</v>
      </c>
      <c r="J57">
        <f t="shared" si="6"/>
        <v>6.65480688608507E-05</v>
      </c>
      <c r="K57">
        <f t="shared" si="7"/>
        <v>0.036522642491728374</v>
      </c>
    </row>
    <row r="58" spans="2:11" ht="12.75">
      <c r="B58">
        <v>53</v>
      </c>
      <c r="C58">
        <f t="shared" si="0"/>
        <v>0.9250245035569946</v>
      </c>
      <c r="E58">
        <f t="shared" si="1"/>
        <v>-0.46170804763273743</v>
      </c>
      <c r="F58">
        <f t="shared" si="2"/>
        <v>1.665338093936834</v>
      </c>
      <c r="G58">
        <f t="shared" si="3"/>
        <v>0.07686525209985369</v>
      </c>
      <c r="H58">
        <f t="shared" si="4"/>
        <v>-0.000772574187122288</v>
      </c>
      <c r="I58">
        <f t="shared" si="5"/>
        <v>1.6000553873973264</v>
      </c>
      <c r="J58">
        <f t="shared" si="6"/>
        <v>2.3313654408124279E-07</v>
      </c>
      <c r="K58">
        <f t="shared" si="7"/>
        <v>0.03843274261819889</v>
      </c>
    </row>
    <row r="59" spans="2:11" ht="12.75">
      <c r="B59">
        <v>54</v>
      </c>
      <c r="C59">
        <f t="shared" si="0"/>
        <v>0.9424777960769379</v>
      </c>
      <c r="E59">
        <f t="shared" si="1"/>
        <v>-0.46786218071370156</v>
      </c>
      <c r="F59">
        <f t="shared" si="2"/>
        <v>1.6434326852986478</v>
      </c>
      <c r="G59">
        <f t="shared" si="3"/>
        <v>0.0810460850824968</v>
      </c>
      <c r="H59">
        <f t="shared" si="4"/>
        <v>0.011965488891743536</v>
      </c>
      <c r="I59">
        <f t="shared" si="5"/>
        <v>1.5754742599897222</v>
      </c>
      <c r="J59">
        <f t="shared" si="6"/>
        <v>5.768172924771316E-05</v>
      </c>
      <c r="K59">
        <f t="shared" si="7"/>
        <v>0.040551883405872256</v>
      </c>
    </row>
    <row r="60" spans="2:11" ht="12.75">
      <c r="B60">
        <v>55</v>
      </c>
      <c r="C60">
        <f t="shared" si="0"/>
        <v>0.9599310885968813</v>
      </c>
      <c r="E60">
        <f t="shared" si="1"/>
        <v>-0.47422599175129687</v>
      </c>
      <c r="F60">
        <f t="shared" si="2"/>
        <v>1.6213788644533893</v>
      </c>
      <c r="G60">
        <f t="shared" si="3"/>
        <v>0.08554639091704373</v>
      </c>
      <c r="H60">
        <f t="shared" si="4"/>
        <v>0.024964714166148316</v>
      </c>
      <c r="I60">
        <f t="shared" si="5"/>
        <v>1.5506780348599314</v>
      </c>
      <c r="J60">
        <f t="shared" si="6"/>
        <v>0.00025918503688759806</v>
      </c>
      <c r="K60">
        <f t="shared" si="7"/>
        <v>0.042902787976965666</v>
      </c>
    </row>
    <row r="61" spans="2:11" ht="12.75">
      <c r="B61">
        <v>56</v>
      </c>
      <c r="C61">
        <f t="shared" si="0"/>
        <v>0.9773843811168246</v>
      </c>
      <c r="E61">
        <f t="shared" si="1"/>
        <v>-0.48080551157229734</v>
      </c>
      <c r="F61">
        <f t="shared" si="2"/>
        <v>1.599191318513791</v>
      </c>
      <c r="G61">
        <f t="shared" si="3"/>
        <v>0.09039367181574634</v>
      </c>
      <c r="H61">
        <f t="shared" si="4"/>
        <v>0.03822713390499255</v>
      </c>
      <c r="I61">
        <f t="shared" si="5"/>
        <v>1.525680257137179</v>
      </c>
      <c r="J61">
        <f t="shared" si="6"/>
        <v>0.0006277929335885081</v>
      </c>
      <c r="K61">
        <f t="shared" si="7"/>
        <v>0.04551073237466743</v>
      </c>
    </row>
    <row r="62" spans="2:11" ht="12.75">
      <c r="B62">
        <v>57</v>
      </c>
      <c r="C62">
        <f t="shared" si="0"/>
        <v>0.9948376736367678</v>
      </c>
      <c r="E62">
        <f t="shared" si="1"/>
        <v>-0.48760690392689976</v>
      </c>
      <c r="F62">
        <f t="shared" si="2"/>
        <v>1.5768849739569542</v>
      </c>
      <c r="G62">
        <f t="shared" si="3"/>
        <v>0.09561800153982473</v>
      </c>
      <c r="H62">
        <f t="shared" si="4"/>
        <v>0.05175484955176335</v>
      </c>
      <c r="I62">
        <f t="shared" si="5"/>
        <v>1.5004946826917358</v>
      </c>
      <c r="J62">
        <f t="shared" si="6"/>
        <v>0.0011896882695152993</v>
      </c>
      <c r="K62">
        <f t="shared" si="7"/>
        <v>0.048403844904670014</v>
      </c>
    </row>
    <row r="63" spans="2:11" ht="12.75">
      <c r="B63">
        <v>58</v>
      </c>
      <c r="C63">
        <f t="shared" si="0"/>
        <v>1.0122909661567112</v>
      </c>
      <c r="E63">
        <f t="shared" si="1"/>
        <v>-0.49463645733857065</v>
      </c>
      <c r="F63">
        <f t="shared" si="2"/>
        <v>1.5544749858049804</v>
      </c>
      <c r="G63">
        <f t="shared" si="3"/>
        <v>0.10125227039989881</v>
      </c>
      <c r="H63">
        <f t="shared" si="4"/>
        <v>0.06555002636816487</v>
      </c>
      <c r="I63">
        <f t="shared" si="5"/>
        <v>1.47513526922849</v>
      </c>
      <c r="J63">
        <f t="shared" si="6"/>
        <v>0.001974613254913878</v>
      </c>
      <c r="K63">
        <f t="shared" si="7"/>
        <v>0.05161344182740635</v>
      </c>
    </row>
    <row r="64" spans="2:11" ht="12.75">
      <c r="B64">
        <v>59</v>
      </c>
      <c r="C64">
        <f t="shared" si="0"/>
        <v>1.0297442586766543</v>
      </c>
      <c r="E64">
        <f t="shared" si="1"/>
        <v>-0.5019005754553719</v>
      </c>
      <c r="F64">
        <f t="shared" si="2"/>
        <v>1.5319767252754808</v>
      </c>
      <c r="G64">
        <f t="shared" si="3"/>
        <v>0.1073324524438637</v>
      </c>
      <c r="H64">
        <f t="shared" si="4"/>
        <v>0.07961488696017371</v>
      </c>
      <c r="I64">
        <f t="shared" si="5"/>
        <v>1.4496161662209186</v>
      </c>
      <c r="J64">
        <f t="shared" si="6"/>
        <v>0.003016355453371413</v>
      </c>
      <c r="K64">
        <f t="shared" si="7"/>
        <v>0.055174403948617556</v>
      </c>
    </row>
    <row r="65" spans="2:11" ht="12.75">
      <c r="B65">
        <v>60</v>
      </c>
      <c r="C65">
        <f t="shared" si="0"/>
        <v>1.0471975511965976</v>
      </c>
      <c r="E65">
        <f t="shared" si="1"/>
        <v>-0.509405765784999</v>
      </c>
      <c r="F65">
        <f t="shared" si="2"/>
        <v>1.509405765784999</v>
      </c>
      <c r="G65">
        <f t="shared" si="3"/>
        <v>0.11389789645973679</v>
      </c>
      <c r="H65">
        <f t="shared" si="4"/>
        <v>0.09395170359774341</v>
      </c>
      <c r="I65">
        <f t="shared" si="5"/>
        <v>1.4239517035977438</v>
      </c>
      <c r="J65">
        <f t="shared" si="6"/>
        <v>0.004353302035047789</v>
      </c>
      <c r="K65">
        <f t="shared" si="7"/>
        <v>0.05912559924739229</v>
      </c>
    </row>
    <row r="66" spans="2:11" ht="12.75">
      <c r="B66">
        <v>61</v>
      </c>
      <c r="C66">
        <f t="shared" si="0"/>
        <v>1.064650843716541</v>
      </c>
      <c r="E66">
        <f t="shared" si="1"/>
        <v>-0.5171586266973461</v>
      </c>
      <c r="F66">
        <f t="shared" si="2"/>
        <v>1.4867778671900203</v>
      </c>
      <c r="G66">
        <f t="shared" si="3"/>
        <v>0.12099164245537662</v>
      </c>
      <c r="H66">
        <f t="shared" si="4"/>
        <v>0.1085627892405544</v>
      </c>
      <c r="I66">
        <f t="shared" si="5"/>
        <v>1.3981563790958114</v>
      </c>
      <c r="J66">
        <f t="shared" si="6"/>
        <v>0.0060290722558410505</v>
      </c>
      <c r="K66">
        <f t="shared" si="7"/>
        <v>0.06351035735560884</v>
      </c>
    </row>
    <row r="67" spans="2:11" ht="12.75">
      <c r="B67">
        <v>62</v>
      </c>
      <c r="C67">
        <f t="shared" si="0"/>
        <v>1.0821041362364843</v>
      </c>
      <c r="E67">
        <f t="shared" si="1"/>
        <v>-0.5251658325822035</v>
      </c>
      <c r="F67">
        <f t="shared" si="2"/>
        <v>1.4641089581539852</v>
      </c>
      <c r="G67">
        <f t="shared" si="3"/>
        <v>0.12866076529230053</v>
      </c>
      <c r="H67">
        <f t="shared" si="4"/>
        <v>0.12345048718506157</v>
      </c>
      <c r="I67">
        <f t="shared" si="5"/>
        <v>1.3722448441955315</v>
      </c>
      <c r="J67">
        <f t="shared" si="6"/>
        <v>0.008093239656720309</v>
      </c>
      <c r="K67">
        <f t="shared" si="7"/>
        <v>0.06837700247451042</v>
      </c>
    </row>
    <row r="68" spans="2:11" ht="12.75">
      <c r="B68">
        <v>63</v>
      </c>
      <c r="C68">
        <f t="shared" si="0"/>
        <v>1.0995574287564276</v>
      </c>
      <c r="E68">
        <f t="shared" si="1"/>
        <v>-0.5334341170559653</v>
      </c>
      <c r="F68">
        <f t="shared" si="2"/>
        <v>1.4414151165350588</v>
      </c>
      <c r="G68">
        <f t="shared" si="3"/>
        <v>0.13695674714234862</v>
      </c>
      <c r="H68">
        <f t="shared" si="4"/>
        <v>0.1386171592528027</v>
      </c>
      <c r="I68">
        <f t="shared" si="5"/>
        <v>1.3462318885599973</v>
      </c>
      <c r="J68">
        <f t="shared" si="6"/>
        <v>0.010602157256503101</v>
      </c>
      <c r="K68">
        <f t="shared" si="7"/>
        <v>0.07377945219942586</v>
      </c>
    </row>
    <row r="69" spans="2:11" ht="12.75">
      <c r="B69">
        <v>64</v>
      </c>
      <c r="C69">
        <f t="shared" si="0"/>
        <v>1.117010721276371</v>
      </c>
      <c r="E69">
        <f t="shared" si="1"/>
        <v>-0.5419702541204072</v>
      </c>
      <c r="F69">
        <f t="shared" si="2"/>
        <v>1.4187125476985623</v>
      </c>
      <c r="G69">
        <f t="shared" si="3"/>
        <v>0.14593588039841773</v>
      </c>
      <c r="H69">
        <f t="shared" si="4"/>
        <v>0.15406517244683116</v>
      </c>
      <c r="I69">
        <f t="shared" si="5"/>
        <v>1.3201324229057774</v>
      </c>
      <c r="J69">
        <f t="shared" si="6"/>
        <v>0.013619901086361921</v>
      </c>
      <c r="K69">
        <f t="shared" si="7"/>
        <v>0.07977789074238983</v>
      </c>
    </row>
    <row r="70" spans="2:11" ht="12.75">
      <c r="B70">
        <v>65</v>
      </c>
      <c r="C70">
        <f aca="true" t="shared" si="8" ref="C70:C95">B70/180*PI()</f>
        <v>1.1344640137963142</v>
      </c>
      <c r="E70">
        <f aca="true" t="shared" si="9" ref="E70:E95">$B$1*COS(C70)-$B$2*(1-($B$1/$B$2*SIN(C70))^2)^0.5</f>
        <v>-0.5507810371889488</v>
      </c>
      <c r="F70">
        <f aca="true" t="shared" si="10" ref="F70:F95">$B$1*COS(C70)+$B$2*(1-($B$1/$B$2*SIN(C70))^2)^0.5</f>
        <v>1.3960175606703475</v>
      </c>
      <c r="G70">
        <f aca="true" t="shared" si="11" ref="G70:G95">(E70/F70)^2</f>
        <v>0.15565970259809836</v>
      </c>
      <c r="H70">
        <f aca="true" t="shared" si="12" ref="H70:H95">$B$1*(1-($B$1/$B$2*SIN(C70))^2)^0.5-$B$2*COS(C70)</f>
        <v>0.16979688401242465</v>
      </c>
      <c r="I70">
        <f aca="true" t="shared" si="13" ref="I70:I95">$B$1*(1-($B$1/$B$2*SIN(C70))^2)^0.5+$B$2*COS(C70)</f>
        <v>1.2939614602426852</v>
      </c>
      <c r="J70">
        <f aca="true" t="shared" si="14" ref="J70:J95">(H70/I70)^2</f>
        <v>0.01721934983962608</v>
      </c>
      <c r="K70">
        <f aca="true" t="shared" si="15" ref="K70:K95">(G70+J70)/2</f>
        <v>0.08643952621886222</v>
      </c>
    </row>
    <row r="71" spans="2:11" ht="12.75">
      <c r="B71">
        <v>66</v>
      </c>
      <c r="C71">
        <f t="shared" si="8"/>
        <v>1.1519173063162573</v>
      </c>
      <c r="E71">
        <f t="shared" si="9"/>
        <v>-0.5598732559116719</v>
      </c>
      <c r="F71">
        <f t="shared" si="10"/>
        <v>1.3733465420632727</v>
      </c>
      <c r="G71">
        <f t="shared" si="11"/>
        <v>0.16619546480551017</v>
      </c>
      <c r="H71">
        <f t="shared" si="12"/>
        <v>0.185814624850142</v>
      </c>
      <c r="I71">
        <f t="shared" si="13"/>
        <v>1.267734095431771</v>
      </c>
      <c r="J71">
        <f t="shared" si="14"/>
        <v>0.021483421251500868</v>
      </c>
      <c r="K71">
        <f t="shared" si="15"/>
        <v>0.09383944302850553</v>
      </c>
    </row>
    <row r="72" spans="2:11" ht="12.75">
      <c r="B72">
        <v>67</v>
      </c>
      <c r="C72">
        <f t="shared" si="8"/>
        <v>1.1693705988362009</v>
      </c>
      <c r="E72">
        <f t="shared" si="9"/>
        <v>-0.5692536707500171</v>
      </c>
      <c r="F72">
        <f t="shared" si="10"/>
        <v>1.3507159277285645</v>
      </c>
      <c r="G72">
        <f t="shared" si="11"/>
        <v>0.17761663473530362</v>
      </c>
      <c r="H72">
        <f t="shared" si="12"/>
        <v>0.202120681244071</v>
      </c>
      <c r="I72">
        <f t="shared" si="13"/>
        <v>1.2414654830255392</v>
      </c>
      <c r="J72">
        <f t="shared" si="14"/>
        <v>0.02650648915942503</v>
      </c>
      <c r="K72">
        <f t="shared" si="15"/>
        <v>0.10206156194736432</v>
      </c>
    </row>
    <row r="73" spans="2:11" ht="12.75">
      <c r="B73">
        <v>68</v>
      </c>
      <c r="C73">
        <f t="shared" si="8"/>
        <v>1.186823891356144</v>
      </c>
      <c r="E73">
        <f t="shared" si="9"/>
        <v>-0.5789289852756617</v>
      </c>
      <c r="F73">
        <f t="shared" si="10"/>
        <v>1.3281421721074862</v>
      </c>
      <c r="G73">
        <f t="shared" si="11"/>
        <v>0.19000343568671346</v>
      </c>
      <c r="H73">
        <f t="shared" si="12"/>
        <v>0.2187172748858397</v>
      </c>
      <c r="I73">
        <f t="shared" si="13"/>
        <v>1.2151708133721661</v>
      </c>
      <c r="J73">
        <f t="shared" si="14"/>
        <v>0.03239600912216299</v>
      </c>
      <c r="K73">
        <f t="shared" si="15"/>
        <v>0.11119972240443823</v>
      </c>
    </row>
    <row r="74" spans="2:11" ht="12.75">
      <c r="B74">
        <v>69</v>
      </c>
      <c r="C74">
        <f t="shared" si="8"/>
        <v>1.2042771838760875</v>
      </c>
      <c r="E74">
        <f t="shared" si="9"/>
        <v>-0.5889058161957887</v>
      </c>
      <c r="F74">
        <f t="shared" si="10"/>
        <v>1.305641715286389</v>
      </c>
      <c r="G74">
        <f t="shared" si="11"/>
        <v>0.20344342207774335</v>
      </c>
      <c r="H74">
        <f t="shared" si="12"/>
        <v>0.235606541195795</v>
      </c>
      <c r="I74">
        <f t="shared" si="13"/>
        <v>1.1888652869862935</v>
      </c>
      <c r="J74">
        <f t="shared" si="14"/>
        <v>0.03927438511164839</v>
      </c>
      <c r="K74">
        <f t="shared" si="15"/>
        <v>0.12135890359469587</v>
      </c>
    </row>
    <row r="75" spans="2:11" ht="12.75">
      <c r="B75">
        <v>70</v>
      </c>
      <c r="C75">
        <f t="shared" si="8"/>
        <v>1.2217304763960306</v>
      </c>
      <c r="E75">
        <f t="shared" si="9"/>
        <v>-0.5991906611387248</v>
      </c>
      <c r="F75">
        <f t="shared" si="10"/>
        <v>1.2832309477900625</v>
      </c>
      <c r="G75">
        <f t="shared" si="11"/>
        <v>0.21803209202309462</v>
      </c>
      <c r="H75">
        <f t="shared" si="12"/>
        <v>0.25279050596663005</v>
      </c>
      <c r="I75">
        <f t="shared" si="13"/>
        <v>1.1625640872129093</v>
      </c>
      <c r="J75">
        <f t="shared" si="14"/>
        <v>0.04728111527938192</v>
      </c>
      <c r="K75">
        <f t="shared" si="15"/>
        <v>0.13265660365123827</v>
      </c>
    </row>
    <row r="76" spans="2:11" ht="12.75">
      <c r="B76">
        <v>71</v>
      </c>
      <c r="C76">
        <f t="shared" si="8"/>
        <v>1.239183768915974</v>
      </c>
      <c r="E76">
        <f t="shared" si="9"/>
        <v>-0.6097898642697046</v>
      </c>
      <c r="F76">
        <f t="shared" si="10"/>
        <v>1.2609261731840182</v>
      </c>
      <c r="G76">
        <f t="shared" si="11"/>
        <v>0.23387353697791116</v>
      </c>
      <c r="H76">
        <f t="shared" si="12"/>
        <v>0.27027106038165166</v>
      </c>
      <c r="I76">
        <f t="shared" si="13"/>
        <v>1.1362823512376887</v>
      </c>
      <c r="J76">
        <f t="shared" si="14"/>
        <v>0.05657526131468247</v>
      </c>
      <c r="K76">
        <f t="shared" si="15"/>
        <v>0.1452243991462968</v>
      </c>
    </row>
    <row r="77" spans="2:11" ht="12.75">
      <c r="B77">
        <v>72</v>
      </c>
      <c r="C77">
        <f t="shared" si="8"/>
        <v>1.2566370614359172</v>
      </c>
      <c r="E77">
        <f t="shared" si="9"/>
        <v>-0.6207095798459504</v>
      </c>
      <c r="F77">
        <f t="shared" si="10"/>
        <v>1.2387435685958454</v>
      </c>
      <c r="G77">
        <f t="shared" si="11"/>
        <v>0.25108112796697135</v>
      </c>
      <c r="H77">
        <f t="shared" si="12"/>
        <v>0.2880499344895137</v>
      </c>
      <c r="I77">
        <f t="shared" si="13"/>
        <v>1.110035139526874</v>
      </c>
      <c r="J77">
        <f t="shared" si="14"/>
        <v>0.06733829367164423</v>
      </c>
      <c r="K77">
        <f t="shared" si="15"/>
        <v>0.1592097108193078</v>
      </c>
    </row>
    <row r="78" spans="2:11" ht="12.75">
      <c r="B78">
        <v>73</v>
      </c>
      <c r="C78">
        <f t="shared" si="8"/>
        <v>1.2740903539558606</v>
      </c>
      <c r="E78">
        <f t="shared" si="9"/>
        <v>-0.6319557338630056</v>
      </c>
      <c r="F78">
        <f t="shared" si="10"/>
        <v>1.216699143308479</v>
      </c>
      <c r="G78">
        <f t="shared" si="11"/>
        <v>0.2697782373310698</v>
      </c>
      <c r="H78">
        <f t="shared" si="12"/>
        <v>0.3061286692493934</v>
      </c>
      <c r="I78">
        <f t="shared" si="13"/>
        <v>1.0838374038118732</v>
      </c>
      <c r="J78">
        <f t="shared" si="14"/>
        <v>0.07977737421251997</v>
      </c>
      <c r="K78">
        <f t="shared" si="15"/>
        <v>0.1747778057717949</v>
      </c>
    </row>
    <row r="79" spans="2:11" ht="12.75">
      <c r="B79">
        <v>74</v>
      </c>
      <c r="C79">
        <f t="shared" si="8"/>
        <v>1.2915436464758039</v>
      </c>
      <c r="E79">
        <f t="shared" si="9"/>
        <v>-0.6435339839895611</v>
      </c>
      <c r="F79">
        <f t="shared" si="10"/>
        <v>1.1948086956235595</v>
      </c>
      <c r="G79">
        <f t="shared" si="11"/>
        <v>0.2900989942457775</v>
      </c>
      <c r="H79">
        <f t="shared" si="12"/>
        <v>0.3245085872946394</v>
      </c>
      <c r="I79">
        <f t="shared" si="13"/>
        <v>1.0577039537678572</v>
      </c>
      <c r="J79">
        <f t="shared" si="14"/>
        <v>0.09412914892848287</v>
      </c>
      <c r="K79">
        <f t="shared" si="15"/>
        <v>0.19211407158713018</v>
      </c>
    </row>
    <row r="80" spans="2:11" ht="12.75">
      <c r="B80">
        <v>75</v>
      </c>
      <c r="C80">
        <f t="shared" si="8"/>
        <v>1.3089969389957472</v>
      </c>
      <c r="E80">
        <f t="shared" si="9"/>
        <v>-0.6554496780351466</v>
      </c>
      <c r="F80">
        <f t="shared" si="10"/>
        <v>1.1730877682401881</v>
      </c>
      <c r="G80">
        <f t="shared" si="11"/>
        <v>0.31218907150145603</v>
      </c>
      <c r="H80">
        <f t="shared" si="12"/>
        <v>0.3431907625983597</v>
      </c>
      <c r="I80">
        <f t="shared" si="13"/>
        <v>1.0316494225710648</v>
      </c>
      <c r="J80">
        <f t="shared" si="14"/>
        <v>0.11066413676603702</v>
      </c>
      <c r="K80">
        <f t="shared" si="15"/>
        <v>0.21142660413374653</v>
      </c>
    </row>
    <row r="81" spans="2:11" ht="12.75">
      <c r="B81">
        <v>76</v>
      </c>
      <c r="C81">
        <f t="shared" si="8"/>
        <v>1.3264502315156905</v>
      </c>
      <c r="E81">
        <f t="shared" si="9"/>
        <v>-0.6677078112429226</v>
      </c>
      <c r="F81">
        <f t="shared" si="10"/>
        <v>1.1515516024422578</v>
      </c>
      <c r="G81">
        <f t="shared" si="11"/>
        <v>0.33620650017853365</v>
      </c>
      <c r="H81">
        <f t="shared" si="12"/>
        <v>0.3621759892604045</v>
      </c>
      <c r="I81">
        <f t="shared" si="13"/>
        <v>1.0056882315555207</v>
      </c>
      <c r="J81">
        <f t="shared" si="14"/>
        <v>0.12969181672240784</v>
      </c>
      <c r="K81">
        <f t="shared" si="15"/>
        <v>0.23294915845047076</v>
      </c>
    </row>
    <row r="82" spans="2:11" ht="12.75">
      <c r="B82">
        <v>77</v>
      </c>
      <c r="C82">
        <f t="shared" si="8"/>
        <v>1.3439035240356336</v>
      </c>
      <c r="E82">
        <f t="shared" si="9"/>
        <v>-0.6803129827472016</v>
      </c>
      <c r="F82">
        <f t="shared" si="10"/>
        <v>1.130215091434932</v>
      </c>
      <c r="G82">
        <f t="shared" si="11"/>
        <v>0.36232250791275944</v>
      </c>
      <c r="H82">
        <f t="shared" si="12"/>
        <v>0.38146474967082983</v>
      </c>
      <c r="I82">
        <f t="shared" si="13"/>
        <v>0.9798345542255111</v>
      </c>
      <c r="J82">
        <f t="shared" si="14"/>
        <v>0.15156653491931063</v>
      </c>
      <c r="K82">
        <f t="shared" si="15"/>
        <v>0.256944521416035</v>
      </c>
    </row>
    <row r="83" spans="2:11" ht="12.75">
      <c r="B83">
        <v>78</v>
      </c>
      <c r="C83">
        <f t="shared" si="8"/>
        <v>1.3613568165555772</v>
      </c>
      <c r="E83">
        <f t="shared" si="9"/>
        <v>-0.6932693515808808</v>
      </c>
      <c r="F83">
        <f t="shared" si="10"/>
        <v>1.1090927332163993</v>
      </c>
      <c r="G83">
        <f t="shared" si="11"/>
        <v>0.3907223754287667</v>
      </c>
      <c r="H83">
        <f t="shared" si="12"/>
        <v>0.40105718233917725</v>
      </c>
      <c r="I83">
        <f t="shared" si="13"/>
        <v>0.9541022799144168</v>
      </c>
      <c r="J83">
        <f t="shared" si="14"/>
        <v>0.1766943771301214</v>
      </c>
      <c r="K83">
        <f t="shared" si="15"/>
        <v>0.28370837627944406</v>
      </c>
    </row>
    <row r="84" spans="2:11" ht="12.75">
      <c r="B84">
        <v>79</v>
      </c>
      <c r="C84">
        <f t="shared" si="8"/>
        <v>1.3788101090755203</v>
      </c>
      <c r="E84">
        <f t="shared" si="9"/>
        <v>-0.7065805926601151</v>
      </c>
      <c r="F84">
        <f t="shared" si="10"/>
        <v>1.0881985834132049</v>
      </c>
      <c r="G84">
        <f t="shared" si="11"/>
        <v>0.42160630493775375</v>
      </c>
      <c r="H84">
        <f t="shared" si="12"/>
        <v>0.4209530497105937</v>
      </c>
      <c r="I84">
        <f t="shared" si="13"/>
        <v>0.9285049774122032</v>
      </c>
      <c r="J84">
        <f t="shared" si="14"/>
        <v>0.20554118124087106</v>
      </c>
      <c r="K84">
        <f t="shared" si="15"/>
        <v>0.3135737430893124</v>
      </c>
    </row>
    <row r="85" spans="2:11" ht="12.75">
      <c r="B85">
        <v>80</v>
      </c>
      <c r="C85">
        <f t="shared" si="8"/>
        <v>1.3962634015954636</v>
      </c>
      <c r="E85">
        <f t="shared" si="9"/>
        <v>-0.7202498532107788</v>
      </c>
      <c r="F85">
        <f t="shared" si="10"/>
        <v>1.0675462085446397</v>
      </c>
      <c r="G85">
        <f t="shared" si="11"/>
        <v>0.4551902928612323</v>
      </c>
      <c r="H85">
        <f t="shared" si="12"/>
        <v>0.4411517063178015</v>
      </c>
      <c r="I85">
        <f t="shared" si="13"/>
        <v>0.9030558589118365</v>
      </c>
      <c r="J85">
        <f t="shared" si="14"/>
        <v>0.2386418996632748</v>
      </c>
      <c r="K85">
        <f t="shared" si="15"/>
        <v>0.34691609626225356</v>
      </c>
    </row>
    <row r="86" spans="2:11" ht="12.75">
      <c r="B86">
        <v>81</v>
      </c>
      <c r="C86">
        <f t="shared" si="8"/>
        <v>1.413716694115407</v>
      </c>
      <c r="E86">
        <f t="shared" si="9"/>
        <v>-0.7342797101318179</v>
      </c>
      <c r="F86">
        <f t="shared" si="10"/>
        <v>1.0471486402122798</v>
      </c>
      <c r="G86">
        <f t="shared" si="11"/>
        <v>0.4917069981761644</v>
      </c>
      <c r="H86">
        <f t="shared" si="12"/>
        <v>0.4616520676408905</v>
      </c>
      <c r="I86">
        <f t="shared" si="13"/>
        <v>0.8777677446479047</v>
      </c>
      <c r="J86">
        <f t="shared" si="14"/>
        <v>0.2766115654326608</v>
      </c>
      <c r="K86">
        <f t="shared" si="15"/>
        <v>0.3841592818044126</v>
      </c>
    </row>
    <row r="87" spans="2:11" ht="12.75">
      <c r="B87">
        <v>82</v>
      </c>
      <c r="C87">
        <f t="shared" si="8"/>
        <v>1.4311699866353502</v>
      </c>
      <c r="E87">
        <f t="shared" si="9"/>
        <v>-0.74867212881303</v>
      </c>
      <c r="F87">
        <f t="shared" si="10"/>
        <v>1.0270183307331608</v>
      </c>
      <c r="G87">
        <f t="shared" si="11"/>
        <v>0.5314065965000644</v>
      </c>
      <c r="H87">
        <f t="shared" si="12"/>
        <v>0.4824525800637861</v>
      </c>
      <c r="I87">
        <f t="shared" si="13"/>
        <v>0.8526530286175603</v>
      </c>
      <c r="J87">
        <f t="shared" si="14"/>
        <v>0.32015816971703476</v>
      </c>
      <c r="K87">
        <f t="shared" si="15"/>
        <v>0.42578238310854954</v>
      </c>
    </row>
    <row r="88" spans="2:11" ht="12.75">
      <c r="B88">
        <v>83</v>
      </c>
      <c r="C88">
        <f t="shared" si="8"/>
        <v>1.4486232791552935</v>
      </c>
      <c r="E88">
        <f t="shared" si="9"/>
        <v>-0.7634284239375708</v>
      </c>
      <c r="F88">
        <f t="shared" si="10"/>
        <v>1.007167110747866</v>
      </c>
      <c r="G88">
        <f t="shared" si="11"/>
        <v>0.5745576088736941</v>
      </c>
      <c r="H88">
        <f t="shared" si="12"/>
        <v>0.5035511923258292</v>
      </c>
      <c r="I88">
        <f t="shared" si="13"/>
        <v>0.8277236457835216</v>
      </c>
      <c r="J88">
        <f t="shared" si="14"/>
        <v>0.37009782543406267</v>
      </c>
      <c r="K88">
        <f t="shared" si="15"/>
        <v>0.4723277171538784</v>
      </c>
    </row>
    <row r="89" spans="2:11" ht="12.75">
      <c r="B89">
        <v>84</v>
      </c>
      <c r="C89">
        <f t="shared" si="8"/>
        <v>1.4660765716752369</v>
      </c>
      <c r="E89">
        <f t="shared" si="9"/>
        <v>-0.7785492228014136</v>
      </c>
      <c r="F89">
        <f t="shared" si="10"/>
        <v>0.9876061493367204</v>
      </c>
      <c r="G89">
        <f t="shared" si="11"/>
        <v>0.6214476930830999</v>
      </c>
      <c r="H89">
        <f t="shared" si="12"/>
        <v>0.524945328868357</v>
      </c>
      <c r="I89">
        <f t="shared" si="13"/>
        <v>0.8029910411603152</v>
      </c>
      <c r="J89">
        <f t="shared" si="14"/>
        <v>0.42737267510260707</v>
      </c>
      <c r="K89">
        <f t="shared" si="15"/>
        <v>0.5244101840928534</v>
      </c>
    </row>
    <row r="90" spans="2:11" ht="12.75">
      <c r="B90">
        <v>85</v>
      </c>
      <c r="C90">
        <f t="shared" si="8"/>
        <v>1.48352986419518</v>
      </c>
      <c r="E90">
        <f t="shared" si="9"/>
        <v>-0.7940344316720841</v>
      </c>
      <c r="F90">
        <f t="shared" si="10"/>
        <v>0.9683459171674008</v>
      </c>
      <c r="G90">
        <f t="shared" si="11"/>
        <v>0.6723843843233707</v>
      </c>
      <c r="H90">
        <f t="shared" si="12"/>
        <v>0.546631865468729</v>
      </c>
      <c r="I90">
        <f t="shared" si="13"/>
        <v>0.7784661411775002</v>
      </c>
      <c r="J90">
        <f t="shared" si="14"/>
        <v>0.49307210546083957</v>
      </c>
      <c r="K90">
        <f t="shared" si="15"/>
        <v>0.5827282448921052</v>
      </c>
    </row>
    <row r="91" spans="2:11" ht="12.75">
      <c r="B91">
        <v>86</v>
      </c>
      <c r="C91">
        <f t="shared" si="8"/>
        <v>1.5009831567151235</v>
      </c>
      <c r="E91">
        <f t="shared" si="9"/>
        <v>-0.8098832056867287</v>
      </c>
      <c r="F91">
        <f t="shared" si="10"/>
        <v>0.949396153174979</v>
      </c>
      <c r="G91">
        <f t="shared" si="11"/>
        <v>0.7276957710767658</v>
      </c>
      <c r="H91">
        <f t="shared" si="12"/>
        <v>0.5686071075374968</v>
      </c>
      <c r="I91">
        <f t="shared" si="13"/>
        <v>0.7541593276968699</v>
      </c>
      <c r="J91">
        <f t="shared" si="14"/>
        <v>0.5684579626535664</v>
      </c>
      <c r="K91">
        <f t="shared" si="15"/>
        <v>0.6480768668651661</v>
      </c>
    </row>
    <row r="92" spans="2:11" ht="12.75">
      <c r="B92">
        <v>87</v>
      </c>
      <c r="C92">
        <f t="shared" si="8"/>
        <v>1.5184364492350666</v>
      </c>
      <c r="E92">
        <f t="shared" si="9"/>
        <v>-0.8260939227547274</v>
      </c>
      <c r="F92">
        <f t="shared" si="10"/>
        <v>0.9307658352406153</v>
      </c>
      <c r="G92">
        <f t="shared" si="11"/>
        <v>0.7877310912910852</v>
      </c>
      <c r="H92">
        <f t="shared" si="12"/>
        <v>0.5908667714282163</v>
      </c>
      <c r="I92">
        <f t="shared" si="13"/>
        <v>0.7300804150344473</v>
      </c>
      <c r="J92">
        <f t="shared" si="14"/>
        <v>0.6549946276519684</v>
      </c>
      <c r="K92">
        <f t="shared" si="15"/>
        <v>0.7213628594715268</v>
      </c>
    </row>
    <row r="93" spans="2:11" ht="12.75">
      <c r="B93">
        <v>88</v>
      </c>
      <c r="C93">
        <f t="shared" si="8"/>
        <v>1.53588974175501</v>
      </c>
      <c r="E93">
        <f t="shared" si="9"/>
        <v>-0.8426641618830674</v>
      </c>
      <c r="F93">
        <f t="shared" si="10"/>
        <v>0.9124631552880694</v>
      </c>
      <c r="G93">
        <f t="shared" si="11"/>
        <v>0.8528612333331946</v>
      </c>
      <c r="H93">
        <f t="shared" si="12"/>
        <v>0.6134059690740707</v>
      </c>
      <c r="I93">
        <f t="shared" si="13"/>
        <v>0.7062386303027237</v>
      </c>
      <c r="J93">
        <f t="shared" si="14"/>
        <v>0.7543850222123955</v>
      </c>
      <c r="K93">
        <f t="shared" si="15"/>
        <v>0.803623127772795</v>
      </c>
    </row>
    <row r="94" spans="2:11" ht="12.75">
      <c r="B94">
        <v>89</v>
      </c>
      <c r="C94">
        <f t="shared" si="8"/>
        <v>1.5533430342749532</v>
      </c>
      <c r="E94">
        <f t="shared" si="9"/>
        <v>-0.8595906862841929</v>
      </c>
      <c r="F94">
        <f t="shared" si="10"/>
        <v>0.8944954991587601</v>
      </c>
      <c r="G94">
        <f t="shared" si="11"/>
        <v>0.9234791257877579</v>
      </c>
      <c r="H94">
        <f t="shared" si="12"/>
        <v>0.6362191962214778</v>
      </c>
      <c r="I94">
        <f t="shared" si="13"/>
        <v>0.6826425973446522</v>
      </c>
      <c r="J94">
        <f t="shared" si="14"/>
        <v>0.8686138846411121</v>
      </c>
      <c r="K94">
        <f t="shared" si="15"/>
        <v>0.8960465052144351</v>
      </c>
    </row>
    <row r="95" spans="2:11" ht="12.75">
      <c r="B95">
        <v>90</v>
      </c>
      <c r="C95">
        <f t="shared" si="8"/>
        <v>1.5707963267948966</v>
      </c>
      <c r="E95">
        <f t="shared" si="9"/>
        <v>-0.8768694315575153</v>
      </c>
      <c r="F95">
        <f t="shared" si="10"/>
        <v>0.8768694315575155</v>
      </c>
      <c r="G95">
        <f t="shared" si="11"/>
        <v>0.9999999999999996</v>
      </c>
      <c r="H95">
        <f t="shared" si="12"/>
        <v>0.6593003244793347</v>
      </c>
      <c r="I95">
        <f t="shared" si="13"/>
        <v>0.659300324479335</v>
      </c>
      <c r="J95">
        <f t="shared" si="14"/>
        <v>0.9999999999999993</v>
      </c>
      <c r="K95">
        <f t="shared" si="15"/>
        <v>0.9999999999999994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</dc:creator>
  <cp:keywords/>
  <dc:description/>
  <cp:lastModifiedBy>Eri</cp:lastModifiedBy>
  <dcterms:created xsi:type="dcterms:W3CDTF">2016-10-02T01:52:48Z</dcterms:created>
  <dcterms:modified xsi:type="dcterms:W3CDTF">2017-05-15T14:56:00Z</dcterms:modified>
  <cp:category/>
  <cp:version/>
  <cp:contentType/>
  <cp:contentStatus/>
</cp:coreProperties>
</file>